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22020" windowHeight="10548" activeTab="1"/>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<sst xmlns="http://schemas.openxmlformats.org/spreadsheetml/2006/main" count="673" uniqueCount="301">
  <si>
    <t>BOARD SUMMARY FOR QUOTE</t>
  </si>
  <si>
    <t>Total # of unique parts</t>
  </si>
  <si>
    <t>SMT placements per board</t>
  </si>
  <si>
    <t>Scott Koziol</t>
  </si>
  <si>
    <t>Thru-hole placements per board</t>
  </si>
  <si>
    <t>Georgia Institute of Technology</t>
  </si>
  <si>
    <t>Fine pitch placements per board</t>
  </si>
  <si>
    <t>TSRB/ECE, Room 409</t>
  </si>
  <si>
    <t>BGA placements per board</t>
  </si>
  <si>
    <t>85 Fifth St NW</t>
  </si>
  <si>
    <t>Atlanta, GA 30308</t>
  </si>
  <si>
    <t>408-464-9175</t>
  </si>
  <si>
    <t>Item #</t>
  </si>
  <si>
    <t>Qty</t>
  </si>
  <si>
    <t>Ref Des</t>
  </si>
  <si>
    <t>Mfg Part #</t>
  </si>
  <si>
    <t>Digikey Part Number</t>
  </si>
  <si>
    <t>Description</t>
  </si>
  <si>
    <t>Package</t>
  </si>
  <si>
    <t>Type</t>
  </si>
  <si>
    <t>smt</t>
  </si>
  <si>
    <t>C1206C102J5GACTU</t>
  </si>
  <si>
    <t>399-1218-1-ND</t>
  </si>
  <si>
    <t>475-1415-1-ND</t>
  </si>
  <si>
    <t>LED CHIPLED 645NM RED DIFF 0805</t>
  </si>
  <si>
    <t>475-1410-1-ND</t>
  </si>
  <si>
    <t>LED CHIPLED 570NM GREEN 0805 SMD</t>
  </si>
  <si>
    <t>fine pitch</t>
  </si>
  <si>
    <t>thru-hole</t>
  </si>
  <si>
    <t>WM6402-ND</t>
  </si>
  <si>
    <t>CONN HEADER 2POS .100 VERT TIN</t>
  </si>
  <si>
    <t>WM6403-ND</t>
  </si>
  <si>
    <t>CONN HEADER 3POS .100 VERT TIN</t>
  </si>
  <si>
    <t>ERJ-6GEYJ101V</t>
  </si>
  <si>
    <t>P100ACT-ND</t>
  </si>
  <si>
    <t>ERA-6AEB152V</t>
  </si>
  <si>
    <t>P1.5KDACT-ND</t>
  </si>
  <si>
    <t>RES 1.5K OHM 1/8W .1% 0805 SMD</t>
  </si>
  <si>
    <t>RR1220Q-270-D</t>
  </si>
  <si>
    <t>RR12Q27DCT-ND</t>
  </si>
  <si>
    <t>RES 27 OHM 1/10W .5% 0805 SMD</t>
  </si>
  <si>
    <t>WM17113-ND</t>
  </si>
  <si>
    <t>CONN USB RT ANG RECPT TYPE B BLK</t>
  </si>
  <si>
    <t>R140 is on the gerbers but is DNP</t>
  </si>
  <si>
    <t>NTZD3154NT1GOSCT-ND</t>
  </si>
  <si>
    <t>DS1077Z-100+-ND</t>
  </si>
  <si>
    <t>399-1171-1-ND</t>
  </si>
  <si>
    <t>P0.0ACT-ND</t>
  </si>
  <si>
    <t>P1.0KACT-ND</t>
  </si>
  <si>
    <t>IRLML6402PBFCT-ND</t>
  </si>
  <si>
    <t>MC74LVX08DTR2GOSCT-ND</t>
  </si>
  <si>
    <t>ADG1636BRUZ-ND</t>
  </si>
  <si>
    <t>MC74LCX157DR2GOSCT-ND</t>
  </si>
  <si>
    <t>ADP1612ARMZ-R7CT-ND</t>
  </si>
  <si>
    <t>ADG1604BRUZ-ND</t>
  </si>
  <si>
    <t>490-1204-1-ND</t>
  </si>
  <si>
    <t>MCP1702T-2802E/CBCT-ND</t>
  </si>
  <si>
    <t>732-1034-1-ND</t>
  </si>
  <si>
    <t>587-1287-1-ND</t>
  </si>
  <si>
    <t>MCP1702T-1502E/CBCT-ND</t>
  </si>
  <si>
    <t>490-3886-1-ND</t>
  </si>
  <si>
    <t>768-1010-1-ND</t>
  </si>
  <si>
    <t>NCP4680DSQ25T1GOSCT-ND</t>
  </si>
  <si>
    <t>296-17014-1-ND</t>
  </si>
  <si>
    <t>399-9176-1-ND</t>
  </si>
  <si>
    <t>P2.2KACT-ND</t>
  </si>
  <si>
    <t>P12961SCT-ND</t>
  </si>
  <si>
    <t>P4.7KACT-ND</t>
  </si>
  <si>
    <t>P1.00MCCT-ND</t>
  </si>
  <si>
    <t>311-1374-1-ND</t>
  </si>
  <si>
    <t>490-1664-1-ND</t>
  </si>
  <si>
    <t>587-1308-1-ND</t>
  </si>
  <si>
    <t>AT17LV512-10JU-ND</t>
  </si>
  <si>
    <t>NTGD1100LT1GOSCT-ND</t>
  </si>
  <si>
    <t>ZHCS1000CT-ND</t>
  </si>
  <si>
    <t>P10KACT-ND</t>
  </si>
  <si>
    <t>P38.3KDACT-ND</t>
  </si>
  <si>
    <t>ADG884BRMZ-ND</t>
  </si>
  <si>
    <t>296-13275-1-ND</t>
  </si>
  <si>
    <t>478-7545-1-ND</t>
  </si>
  <si>
    <t>P470ACT-ND</t>
  </si>
  <si>
    <t>P34KDACT-ND</t>
  </si>
  <si>
    <t>S5573-ND</t>
  </si>
  <si>
    <t>240-2389-1-ND</t>
  </si>
  <si>
    <t>445-1354-1-ND</t>
  </si>
  <si>
    <t>MAX662ACSA+-ND</t>
  </si>
  <si>
    <t>P1.0MACT-ND</t>
  </si>
  <si>
    <t>296-13277-1-ND</t>
  </si>
  <si>
    <t>93LC46B-I/MS-ND</t>
  </si>
  <si>
    <t>P49.9KCCT-ND</t>
  </si>
  <si>
    <t>P2.00MCCT-ND</t>
  </si>
  <si>
    <t>NL37WZ17USGOSCT-ND</t>
  </si>
  <si>
    <t>MCP1700T3302ETTCT-ND</t>
  </si>
  <si>
    <t>493-2922-1-ND</t>
  </si>
  <si>
    <t xml:space="preserve">  'U147'  </t>
  </si>
  <si>
    <t xml:space="preserve">  'U118'  </t>
  </si>
  <si>
    <t xml:space="preserve">  'C749' 'C745' 'C747' 'C746' 'C755' 'C760' 'C720' 'C721' 'C729' 'C728' 'C727' 'C726' 'C764' 'C756' 'C732' 'C758' 'C751' 'C763' 'C762' 'C761' 'C750'  </t>
  </si>
  <si>
    <t xml:space="preserve">  'R141' 'R140' 'R142'  </t>
  </si>
  <si>
    <t xml:space="preserve">  'R130' 'R152'  </t>
  </si>
  <si>
    <t xml:space="preserve">  'Q1' 'Q2'  </t>
  </si>
  <si>
    <t xml:space="preserve">  'R135' 'R134'  </t>
  </si>
  <si>
    <t xml:space="preserve">  'U151'  </t>
  </si>
  <si>
    <t xml:space="preserve">  'U124' 'U129'  </t>
  </si>
  <si>
    <t xml:space="preserve">  'U144'  </t>
  </si>
  <si>
    <t xml:space="preserve">  'U122'  </t>
  </si>
  <si>
    <t xml:space="preserve">  'U135'  </t>
  </si>
  <si>
    <t xml:space="preserve">  'Y2'  </t>
  </si>
  <si>
    <t xml:space="preserve">  'U140'  </t>
  </si>
  <si>
    <t xml:space="preserve">  'L1'  </t>
  </si>
  <si>
    <t xml:space="preserve">  'C735' 'C734'  </t>
  </si>
  <si>
    <t xml:space="preserve">  'U141'  </t>
  </si>
  <si>
    <t xml:space="preserve">  'C743' 'C744'  </t>
  </si>
  <si>
    <t xml:space="preserve">  'U5'  </t>
  </si>
  <si>
    <t xml:space="preserve">  'U116'  </t>
  </si>
  <si>
    <t xml:space="preserve">  'U152' 'U153' 'U150'  </t>
  </si>
  <si>
    <t xml:space="preserve">  'C737'  </t>
  </si>
  <si>
    <t xml:space="preserve">  'R128'  </t>
  </si>
  <si>
    <t xml:space="preserve">  'R132'  </t>
  </si>
  <si>
    <t xml:space="preserve">  'U146'  </t>
  </si>
  <si>
    <t xml:space="preserve">  'R126' 'R127'  </t>
  </si>
  <si>
    <t xml:space="preserve">  'R150'  </t>
  </si>
  <si>
    <t xml:space="preserve">  'R131'  </t>
  </si>
  <si>
    <t xml:space="preserve">  'D4'  </t>
  </si>
  <si>
    <t xml:space="preserve">  'C759' 'C722' 'C731' 'C740'  </t>
  </si>
  <si>
    <t xml:space="preserve">  'C723' 'C757'  </t>
  </si>
  <si>
    <t xml:space="preserve">  'C724' 'C725'  </t>
  </si>
  <si>
    <t xml:space="preserve">  'U132'  </t>
  </si>
  <si>
    <t xml:space="preserve">  'U123'  </t>
  </si>
  <si>
    <t xml:space="preserve">  'CR1'  </t>
  </si>
  <si>
    <t xml:space="preserve">  'R143' 'R138' 'R133'  </t>
  </si>
  <si>
    <t xml:space="preserve">  'R137'  </t>
  </si>
  <si>
    <t xml:space="preserve">  'U127'  </t>
  </si>
  <si>
    <t xml:space="preserve">  'U143'  </t>
  </si>
  <si>
    <t xml:space="preserve">  'D3'  </t>
  </si>
  <si>
    <t xml:space="preserve">  'X3'  </t>
  </si>
  <si>
    <t xml:space="preserve">  'C712' 'C736'  </t>
  </si>
  <si>
    <t xml:space="preserve">  'R129'  </t>
  </si>
  <si>
    <t xml:space="preserve">  'R139'  </t>
  </si>
  <si>
    <t xml:space="preserve">  'J122' 'J162'  </t>
  </si>
  <si>
    <t xml:space="preserve">  'U148'  </t>
  </si>
  <si>
    <t xml:space="preserve">  'L3'  </t>
  </si>
  <si>
    <t xml:space="preserve">  'C79' 'C80' 'C81' 'C82'  </t>
  </si>
  <si>
    <t xml:space="preserve">  'U9'  </t>
  </si>
  <si>
    <t xml:space="preserve">  'R153'  </t>
  </si>
  <si>
    <t xml:space="preserve">  'U145'  </t>
  </si>
  <si>
    <t xml:space="preserve">  'J159' 'J158' 'J164' 'J163' 'J161' 'J165'  </t>
  </si>
  <si>
    <t xml:space="preserve">  'U8'  </t>
  </si>
  <si>
    <t xml:space="preserve">  'R155'  </t>
  </si>
  <si>
    <t xml:space="preserve">  'C742'  </t>
  </si>
  <si>
    <t xml:space="preserve">  'R154'  </t>
  </si>
  <si>
    <t xml:space="preserve">  'U142'  </t>
  </si>
  <si>
    <t xml:space="preserve">  'U6'  </t>
  </si>
  <si>
    <t xml:space="preserve">  'C730' 'C741'  </t>
  </si>
  <si>
    <t>NTZD3154NT1G</t>
  </si>
  <si>
    <t>MOSFET 2N-CH 20V 540MA SOT-563</t>
  </si>
  <si>
    <t>DS1077Z-100+</t>
  </si>
  <si>
    <t>IC ECONOSCILLATOR 100MHZ 8SOIC</t>
  </si>
  <si>
    <t>C0805C104J5RACTU</t>
  </si>
  <si>
    <t>CAP CER 0.1UF 50V 5% X7R 0805</t>
  </si>
  <si>
    <t>ERJ-6GEY0R00V</t>
  </si>
  <si>
    <t>RES 0.0 OHM 1/8W JUMP 0805 SMD</t>
  </si>
  <si>
    <t>ERJ-6GEYJ102V</t>
  </si>
  <si>
    <t>RES 1.0K OHM 1/8W 5% 0805 SMD</t>
  </si>
  <si>
    <t>IRLML6402TRPBF</t>
  </si>
  <si>
    <t>MOSFET P-CH 20V 3.7A SOT-23</t>
  </si>
  <si>
    <t>RES 100 OHM 1/8W 5% 0805 SMD</t>
  </si>
  <si>
    <t>MC74LVX08DTR2G</t>
  </si>
  <si>
    <t>IC GATE AND QUAD 2INPUT 14-TSSOP</t>
  </si>
  <si>
    <t>ADG1636BRUZ</t>
  </si>
  <si>
    <t>IC SWITCH DUAL SPDT 16TSSOP</t>
  </si>
  <si>
    <t>MC74LCX157DR2G</t>
  </si>
  <si>
    <t>IC MUX QUAD 2INPUT LV 16-SOIC</t>
  </si>
  <si>
    <t>ADP1612ARMZ-R7</t>
  </si>
  <si>
    <t>IC REG BST SEPIC ADJ 1.4A 8MSOP</t>
  </si>
  <si>
    <t>ADG1604BRUZ</t>
  </si>
  <si>
    <t>IC MULTIPLEXER 4X1 14TSSOP</t>
  </si>
  <si>
    <t>CSTCR6M00G53-R0</t>
  </si>
  <si>
    <t>CER RESONATOR 6.00MHZ SMD</t>
  </si>
  <si>
    <t>MCP1702T-2802E/CB</t>
  </si>
  <si>
    <t>IC REG LDO 2.8V .25A SOT23A-3</t>
  </si>
  <si>
    <t>INDUCTOR POWER 9.0UH 1.25A SMD</t>
  </si>
  <si>
    <t>UMK212B7224KG-T</t>
  </si>
  <si>
    <t>CAP CER 0.22UF 50V 10% X7R 0805</t>
  </si>
  <si>
    <t>MCP1702T-1502E/CB</t>
  </si>
  <si>
    <t>IC REG LDO 1.5V 50MA SOT23A-3</t>
  </si>
  <si>
    <t>GRM21BR61C106KE15L</t>
  </si>
  <si>
    <t>CAP CER 10UF 16V 10% X5R 0805</t>
  </si>
  <si>
    <t>FT2232D-REEL</t>
  </si>
  <si>
    <t>IC USB FS DUAL UART/FIFO 48-LQFP</t>
  </si>
  <si>
    <t>NCP4680DSQ25T1G</t>
  </si>
  <si>
    <t>IC REG LDO 2.5V .15A SC-70</t>
  </si>
  <si>
    <t>SN74LVC2T45DCUR</t>
  </si>
  <si>
    <t>IC BUS TRANSCVR 2B N-INV 8VSSOP</t>
  </si>
  <si>
    <t>C0805C151K5RACTU</t>
  </si>
  <si>
    <t>CAP CER 150PF 50V 10% X7R 0805</t>
  </si>
  <si>
    <t>ERJ-6GEYJ222V</t>
  </si>
  <si>
    <t>RES 2.2K OHM 1/8W 5% 0805 SMD</t>
  </si>
  <si>
    <t>EVQ-Q2Y03W</t>
  </si>
  <si>
    <t>SWITCH TACTILE SPST-NO 0.02A 15V</t>
  </si>
  <si>
    <t>ERJ-6GEYJ472V</t>
  </si>
  <si>
    <t>RES 4.7K OHM 1/8W 5% 0805 SMD</t>
  </si>
  <si>
    <t>ERJ-6ENF1004V</t>
  </si>
  <si>
    <t>RES 1.00M OHM 1/8W 1% 0805 SMD</t>
  </si>
  <si>
    <t>LG R971-KN-1</t>
  </si>
  <si>
    <t>CC0805KRX7R9BB333</t>
  </si>
  <si>
    <t>CAP CER 0.033UF 50V 10% X7R 0805</t>
  </si>
  <si>
    <t>GRM216R71H103KA01D</t>
  </si>
  <si>
    <t>CAP CER 10000PF 50V 10% X7R 0805</t>
  </si>
  <si>
    <t>UMK212F105ZG-T</t>
  </si>
  <si>
    <t>CAP CER 1UF 50V Y5V 0805</t>
  </si>
  <si>
    <t>AT17LV512-10JU</t>
  </si>
  <si>
    <t>IC SRL CONFG EEPROM 512K 20-PLCC</t>
  </si>
  <si>
    <t>NTGD1100LT1G</t>
  </si>
  <si>
    <t>MOSFET N/P-CH 8V 3.3A 6-TSOP</t>
  </si>
  <si>
    <t>ZHCS1000TA</t>
  </si>
  <si>
    <t>DIODE SCHOTTKY 40V 1A SOT23</t>
  </si>
  <si>
    <t>ERJ-6GEYJ103V</t>
  </si>
  <si>
    <t>RES 10K OHM 1/8W 5% 0805 SMD</t>
  </si>
  <si>
    <t>ERA-6AEB3832V</t>
  </si>
  <si>
    <t>RES 38.3K OHM 1/8W .1% 0805 SMD</t>
  </si>
  <si>
    <t>ADG884BRMZ</t>
  </si>
  <si>
    <t>IC SWITCH DUAL SPDT 10MSOP</t>
  </si>
  <si>
    <t>SN74LVC2G86DCUR</t>
  </si>
  <si>
    <t>IC DUAL 2-IN EX-OR GATE US8</t>
  </si>
  <si>
    <t>LH R974-LP-1</t>
  </si>
  <si>
    <t>TAJP475K016RNJ</t>
  </si>
  <si>
    <t>CAP TANT 4.7UF 16V 10% 0805</t>
  </si>
  <si>
    <t>ERJ-6GEYJ471V</t>
  </si>
  <si>
    <t>RES 470 OHM 1/8W 5% 0805 SMD</t>
  </si>
  <si>
    <t>ERA-6AEB3402V</t>
  </si>
  <si>
    <t>RES 34K OHM 1/8W .1% 0805 SMD</t>
  </si>
  <si>
    <t>22-28-4020</t>
  </si>
  <si>
    <t>PPPC202LJBN-RC</t>
  </si>
  <si>
    <t>CONN FMALE 40POS DL .1" R/A GOLD</t>
  </si>
  <si>
    <t>MI0805K400R-10</t>
  </si>
  <si>
    <t>FERRITE 1.5A 40 OHM 0805 SMD</t>
  </si>
  <si>
    <t>C2012X7R1E105K125AB</t>
  </si>
  <si>
    <t>CAP CER 1UF 25V 10% X7R 0805</t>
  </si>
  <si>
    <t>MAX662ACSA+</t>
  </si>
  <si>
    <t>IC REG BST SWITCHD CAP 12V 8SOIC</t>
  </si>
  <si>
    <t>ERJ-6GEYJ105V</t>
  </si>
  <si>
    <t>RES 1.0M OHM 1/8W 5% 0805 SMD</t>
  </si>
  <si>
    <t>SN74LVC2GU04DCKR</t>
  </si>
  <si>
    <t>IC DUAL INVERTER GATE SC-70-6</t>
  </si>
  <si>
    <t>22-28-4030</t>
  </si>
  <si>
    <t>93LC46B-I/MS</t>
  </si>
  <si>
    <t>IC EEPROM 1KBIT 2MHZ 8MSOP</t>
  </si>
  <si>
    <t>ERJ-6ENF4992V</t>
  </si>
  <si>
    <t>RES 49.9K OHM 1/8W 1% 0805 SMD</t>
  </si>
  <si>
    <t>CAP CER 1000PF 50V 5% NP0 1206</t>
  </si>
  <si>
    <t>ERJ-6ENF2004V</t>
  </si>
  <si>
    <t>RES 2.00M OHM 1/8W 1% 0805 SMD</t>
  </si>
  <si>
    <t>NL37WZ17USG</t>
  </si>
  <si>
    <t>IC BUFF SCHM TRG TRPL N-INV US8</t>
  </si>
  <si>
    <t>MCP1700T-3302E/TT</t>
  </si>
  <si>
    <t>IC REG LDO 3.3V .25A SOT23-3</t>
  </si>
  <si>
    <t>F951A106MPAAQ2</t>
  </si>
  <si>
    <t>CAP TANT 10UF 10V 20% 0805</t>
  </si>
  <si>
    <t>SOT-563</t>
  </si>
  <si>
    <t>8SOIC</t>
  </si>
  <si>
    <t>14-TSSOP</t>
  </si>
  <si>
    <t>16TSSOP</t>
  </si>
  <si>
    <t>16-SOIC</t>
  </si>
  <si>
    <t>8MSOP</t>
  </si>
  <si>
    <t>14TSSOP</t>
  </si>
  <si>
    <t>SOT23A-3</t>
  </si>
  <si>
    <t>48-LQFP</t>
  </si>
  <si>
    <t>8VSSOP</t>
  </si>
  <si>
    <t>20-PLCC</t>
  </si>
  <si>
    <t>6-TSOP</t>
  </si>
  <si>
    <t>SOT23</t>
  </si>
  <si>
    <t>10MSOP</t>
  </si>
  <si>
    <t>SOT23-3</t>
  </si>
  <si>
    <t>Screaming Circuits Order #XXX-XXXX</t>
  </si>
  <si>
    <t>Bill of Materials for "RASP_Control_Board"  Revised: April 4, 2013</t>
  </si>
  <si>
    <t>RED = Do Not Populate</t>
  </si>
  <si>
    <t>SOT-23</t>
  </si>
  <si>
    <t>OSC6_SM</t>
  </si>
  <si>
    <t>SC-70</t>
  </si>
  <si>
    <t>6.60mm x 6.00mm</t>
  </si>
  <si>
    <t>DCU8</t>
  </si>
  <si>
    <t>USBconnector</t>
  </si>
  <si>
    <t>header1x2</t>
  </si>
  <si>
    <t>header2x20</t>
  </si>
  <si>
    <t>DCK_6</t>
  </si>
  <si>
    <t>header1x3</t>
  </si>
  <si>
    <t>US8</t>
  </si>
  <si>
    <t>Compatibility Report for BOM_for_Order.xls</t>
  </si>
  <si>
    <t>Run on 4/4/2013 13:59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</si>
  <si>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</si>
  <si>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</si>
  <si>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</si>
  <si>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</si>
  <si>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</si>
  <si>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</si>
  <si>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r>
      <rPr>
        <b/>
        <sz val="10"/>
        <rFont val="Arial"/>
        <family val="2"/>
      </rPr>
      <t xml:space="preserve"> </t>
    </r>
    <r>
      <rPr>
        <sz val="10"/>
        <rFont val="Arial"/>
        <family val="0"/>
      </rPr>
      <t>'C745' 'C747' 'C746' 'C755' 'C760' 'C720' 'C721' 'C729' 'C728' 'C727' 'C726' 'C764' 'C756' 'C732' 'C758'</t>
    </r>
    <r>
      <rPr>
        <b/>
        <sz val="10"/>
        <color indexed="10"/>
        <rFont val="Arial"/>
        <family val="2"/>
      </rPr>
      <t xml:space="preserve"> </t>
    </r>
    <r>
      <rPr>
        <sz val="10"/>
        <rFont val="Arial"/>
        <family val="0"/>
      </rPr>
      <t xml:space="preserve"> 'C763' 'C762' 'C761' 'C750' </t>
    </r>
    <r>
      <rPr>
        <b/>
        <sz val="10"/>
        <color indexed="10"/>
        <rFont val="Arial"/>
        <family val="2"/>
      </rPr>
      <t xml:space="preserve"> 'C751'  'C749'</t>
    </r>
  </si>
  <si>
    <r>
      <rPr>
        <sz val="10"/>
        <rFont val="Arial"/>
        <family val="0"/>
      </rPr>
      <t xml:space="preserve"> 'R140' 'R142' </t>
    </r>
    <r>
      <rPr>
        <b/>
        <sz val="10"/>
        <color indexed="10"/>
        <rFont val="Arial"/>
        <family val="2"/>
      </rPr>
      <t xml:space="preserve"> 'R141'</t>
    </r>
    <r>
      <rPr>
        <sz val="10"/>
        <rFont val="Arial"/>
        <family val="0"/>
      </rPr>
      <t xml:space="preserve"> </t>
    </r>
  </si>
  <si>
    <r>
      <t xml:space="preserve">  'J159'</t>
    </r>
    <r>
      <rPr>
        <b/>
        <sz val="10"/>
        <rFont val="Arial"/>
        <family val="2"/>
      </rPr>
      <t xml:space="preserve"> </t>
    </r>
    <r>
      <rPr>
        <sz val="10"/>
        <rFont val="Arial"/>
        <family val="0"/>
      </rPr>
      <t xml:space="preserve">'J164' 'J163' 'J161' 'J165' </t>
    </r>
    <r>
      <rPr>
        <b/>
        <sz val="10"/>
        <color indexed="10"/>
        <rFont val="Arial"/>
        <family val="2"/>
      </rPr>
      <t>'J158'</t>
    </r>
    <r>
      <rPr>
        <sz val="10"/>
        <rFont val="Arial"/>
        <family val="0"/>
      </rPr>
      <t xml:space="preserve"> </t>
    </r>
  </si>
  <si>
    <t xml:space="preserve">Non populated SMT = </t>
  </si>
  <si>
    <t xml:space="preserve">Non populated thu-hole = </t>
  </si>
  <si>
    <t>Non populated fine pitch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</si>
</sst>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0"/>
      <name val="Arial"/>
      <family val="2"/>
    </font>
    <font>
      <sz val="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color rgb="FF000000"/>
      </left>
      <right style="thin">
        <color rgb="FF000000"/>
      </right>
      <top style="thin">
        <color rgb="FF000000"/>
      </top>
      <bottom style="thin">
        <color rgb="FF000000"/>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xf>
    <xf numFmtId="0" fontId="0" fillId="33" borderId="12" xfId="0" applyFill="1"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12" xfId="0" applyFill="1" applyBorder="1" applyAlignment="1">
      <alignment horizontal="center"/>
    </xf>
    <xf numFmtId="0" fontId="0" fillId="0" borderId="0" xfId="0" applyFont="1" applyAlignment="1">
      <alignment/>
    </xf>
    <xf numFmtId="0" fontId="1" fillId="34" borderId="12" xfId="0" applyFont="1" applyFill="1" applyBorder="1" applyAlignment="1">
      <alignment horizontal="center"/>
    </xf>
    <xf numFmtId="0" fontId="3" fillId="0" borderId="0" xfId="0" applyFont="1" applyAlignment="1">
      <alignment/>
    </xf>
    <xf numFmtId="0" fontId="0" fillId="0" borderId="0" xfId="0" applyAlignment="1">
      <alignment wrapText="1"/>
    </xf>
    <xf numFmtId="0" fontId="1" fillId="34" borderId="12" xfId="0" applyFont="1" applyFill="1" applyBorder="1" applyAlignment="1">
      <alignment horizontal="center" wrapText="1"/>
    </xf>
    <xf numFmtId="0" fontId="0" fillId="0" borderId="0" xfId="0" applyFont="1" applyAlignment="1">
      <alignment vertical="center"/>
    </xf>
    <xf numFmtId="0" fontId="0"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35" borderId="12" xfId="0" applyFill="1" applyBorder="1" applyAlignment="1">
      <alignment horizontal="center"/>
    </xf>
    <xf numFmtId="0" fontId="0" fillId="35" borderId="0" xfId="0" applyFill="1" applyAlignment="1">
      <alignment/>
    </xf>
    <xf numFmtId="0" fontId="0" fillId="35" borderId="0" xfId="0" applyFont="1" applyFill="1" applyAlignment="1">
      <alignment vertical="center"/>
    </xf>
    <xf numFmtId="0" fontId="0" fillId="35" borderId="0" xfId="0" applyFont="1" applyFill="1" applyAlignment="1">
      <alignment/>
    </xf>
    <xf numFmtId="0" fontId="0" fillId="35" borderId="12" xfId="0" applyFont="1" applyFill="1" applyBorder="1" applyAlignment="1">
      <alignment horizontal="center"/>
    </xf>
    <xf numFmtId="0" fontId="0" fillId="35" borderId="0" xfId="0" applyFill="1" applyAlignment="1">
      <alignment wrapText="1"/>
    </xf>
    <xf numFmtId="0" fontId="0" fillId="35" borderId="0" xfId="0" applyFont="1" applyFill="1" applyAlignment="1">
      <alignment horizontal="left" vertical="center"/>
    </xf>
    <xf numFmtId="0" fontId="0" fillId="35" borderId="15" xfId="0" applyFont="1" applyFill="1" applyBorder="1" applyAlignment="1">
      <alignment vertical="center" wrapText="1"/>
    </xf>
    <xf numFmtId="0" fontId="0" fillId="35" borderId="12" xfId="0" applyFill="1" applyBorder="1" applyAlignment="1">
      <alignment/>
    </xf>
    <xf numFmtId="0" fontId="0" fillId="35" borderId="12" xfId="0" applyFont="1" applyFill="1" applyBorder="1" applyAlignment="1">
      <alignment vertical="center"/>
    </xf>
    <xf numFmtId="0" fontId="0" fillId="35" borderId="12" xfId="0" applyFont="1" applyFill="1" applyBorder="1" applyAlignment="1">
      <alignment/>
    </xf>
    <xf numFmtId="0" fontId="0" fillId="0" borderId="12" xfId="0" applyFont="1" applyBorder="1" applyAlignment="1">
      <alignment vertical="center"/>
    </xf>
    <xf numFmtId="0" fontId="0" fillId="0" borderId="12" xfId="0" applyFont="1" applyBorder="1" applyAlignment="1">
      <alignment/>
    </xf>
    <xf numFmtId="0" fontId="0" fillId="36" borderId="12" xfId="0" applyFill="1" applyBorder="1" applyAlignment="1">
      <alignment horizontal="center"/>
    </xf>
    <xf numFmtId="0" fontId="0" fillId="37" borderId="12" xfId="0" applyFill="1" applyBorder="1" applyAlignment="1">
      <alignment horizontal="center"/>
    </xf>
    <xf numFmtId="0" fontId="0" fillId="37" borderId="12" xfId="0" applyFill="1" applyBorder="1" applyAlignment="1">
      <alignment/>
    </xf>
    <xf numFmtId="0" fontId="0" fillId="37" borderId="12" xfId="0" applyFont="1" applyFill="1" applyBorder="1" applyAlignment="1">
      <alignment horizontal="left" vertical="center"/>
    </xf>
    <xf numFmtId="0" fontId="0" fillId="37" borderId="12" xfId="0" applyFont="1" applyFill="1" applyBorder="1" applyAlignment="1">
      <alignment vertical="center" wrapText="1"/>
    </xf>
    <xf numFmtId="0" fontId="0" fillId="37" borderId="12" xfId="0" applyFont="1" applyFill="1" applyBorder="1" applyAlignment="1">
      <alignment/>
    </xf>
    <xf numFmtId="0" fontId="0" fillId="35" borderId="12" xfId="0" applyFont="1" applyFill="1" applyBorder="1" applyAlignment="1">
      <alignment wrapText="1"/>
    </xf>
    <xf numFmtId="0" fontId="0" fillId="37" borderId="12" xfId="0" applyFont="1" applyFill="1" applyBorder="1" applyAlignment="1">
      <alignment horizontal="center"/>
    </xf>
    <xf numFmtId="0" fontId="39" fillId="38" borderId="0" xfId="0" applyFont="1" applyFill="1" applyAlignment="1">
      <alignment horizontal="center"/>
    </xf>
    <xf numFmtId="0" fontId="0" fillId="8" borderId="0" xfId="0" applyFont="1" applyFill="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2" xfId="0" applyFont="1" applyFill="1" applyBorder="1" applyAlignment="1">
      <alignment horizontal="center"/>
    </xf>
    <xf numFmtId="0" fontId="0" fillId="37" borderId="0" xfId="0" applyFont="1" applyFill="1" applyAlignment="1">
      <alignment horizontal="center"/>
    </xf>
    <xf numFmtId="0" fontId="0" fillId="0" borderId="0" xfId="0" applyAlignment="1">
      <alignment horizontal="left"/>
    </xf>
    <xf numFmtId="0" fontId="0" fillId="0" borderId="0" xfId="0" applyFont="1" applyAlignment="1">
      <alignment horizontal="right"/>
    </xf>
    <xf numFmtId="0" fontId="0" fillId="0" borderId="0" xfId="0" applyFont="1" applyFill="1" applyBorder="1" applyAlignment="1">
      <alignment horizontal="right"/>
    </xf>
    <xf numFmtId="0" fontId="1" fillId="0" borderId="19" xfId="0" applyFont="1" applyBorder="1" applyAlignment="1">
      <alignment horizontal="center"/>
    </xf>
    <xf numFmtId="0" fontId="1" fillId="0" borderId="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zoomScale="85" zoomScaleNormal="85" zoomScalePageLayoutView="0" workbookViewId="0" topLeftCell="A1">
      <selection activeCell="C54" sqref="C54"/>
    </sheetView>
  </sheetViews>
  <sheetFormatPr defaultColWidth="9.140625" defaultRowHeight="12.75"/>
  <cols>
    <col min="1" max="1" width="12.7109375" style="0" customWidth="1"/>
    <col min="2" max="2" width="6.28125" style="0" customWidth="1"/>
    <col min="3" max="3" width="57.57421875" style="14" customWidth="1"/>
    <col min="4" max="4" width="30.140625" style="0" customWidth="1"/>
    <col min="5" max="5" width="33.7109375" style="0" customWidth="1"/>
    <col min="6" max="6" width="40.57421875" style="0" customWidth="1"/>
    <col min="7" max="7" width="21.7109375" style="2" customWidth="1"/>
    <col min="10" max="10" width="46.28125" style="0" customWidth="1"/>
  </cols>
  <sheetData>
    <row r="1" spans="1:8" ht="13.5" thickBot="1">
      <c r="A1" s="1" t="s">
        <v>274</v>
      </c>
      <c r="D1" s="2"/>
      <c r="E1" s="2"/>
      <c r="H1" s="3"/>
    </row>
    <row r="2" spans="4:8" ht="12.75">
      <c r="D2" s="2"/>
      <c r="E2" s="56" t="s">
        <v>0</v>
      </c>
      <c r="F2" s="57"/>
      <c r="H2" s="3"/>
    </row>
    <row r="3" spans="1:8" ht="12.75">
      <c r="A3" s="1"/>
      <c r="D3" s="2"/>
      <c r="E3" s="18" t="s">
        <v>1</v>
      </c>
      <c r="F3" s="4">
        <f>A71</f>
        <v>59</v>
      </c>
      <c r="H3" s="3"/>
    </row>
    <row r="4" spans="1:8" ht="12.75">
      <c r="A4" s="1" t="s">
        <v>273</v>
      </c>
      <c r="D4" s="2"/>
      <c r="E4" s="18" t="s">
        <v>2</v>
      </c>
      <c r="F4" s="4">
        <f>SUMIF($H$13:$H$71,"smt",$B$13:$D$71)-F6</f>
        <v>73</v>
      </c>
      <c r="H4" s="3"/>
    </row>
    <row r="5" spans="1:8" ht="12.75">
      <c r="A5" s="11" t="s">
        <v>3</v>
      </c>
      <c r="D5" s="2"/>
      <c r="E5" s="18" t="s">
        <v>4</v>
      </c>
      <c r="F5" s="4">
        <f>SUMIF($H$13:$H$71,"thru-hole",$B$13:$D$71)</f>
        <v>10</v>
      </c>
      <c r="H5" s="3"/>
    </row>
    <row r="6" spans="1:8" ht="12.75">
      <c r="A6" s="11" t="s">
        <v>5</v>
      </c>
      <c r="D6" s="2"/>
      <c r="E6" s="18" t="s">
        <v>6</v>
      </c>
      <c r="F6" s="4">
        <f>SUMIF($H$13:$H$71,"fine pitch",$B$13:$B$71)</f>
        <v>7</v>
      </c>
      <c r="H6" s="3"/>
    </row>
    <row r="7" spans="1:8" ht="13.5" thickBot="1">
      <c r="A7" s="11" t="s">
        <v>7</v>
      </c>
      <c r="D7" s="2"/>
      <c r="E7" s="19" t="s">
        <v>8</v>
      </c>
      <c r="F7" s="5">
        <f>SUMIF($H$13:$H$71,"bga",$B$13:$B$71)</f>
        <v>0</v>
      </c>
      <c r="H7" s="3"/>
    </row>
    <row r="8" spans="1:8" ht="12.75">
      <c r="A8" s="11" t="s">
        <v>9</v>
      </c>
      <c r="D8" s="2"/>
      <c r="E8" s="3"/>
      <c r="F8" s="6"/>
      <c r="H8" s="3"/>
    </row>
    <row r="9" spans="1:8" ht="12.75">
      <c r="A9" s="11" t="s">
        <v>10</v>
      </c>
      <c r="D9" s="2"/>
      <c r="E9" s="2"/>
      <c r="H9" s="3"/>
    </row>
    <row r="10" spans="1:8" ht="12.75">
      <c r="A10" s="11" t="s">
        <v>11</v>
      </c>
      <c r="D10" s="2"/>
      <c r="E10" s="2"/>
      <c r="H10" s="3"/>
    </row>
    <row r="11" spans="4:8" ht="12.75">
      <c r="D11" s="2"/>
      <c r="E11" s="2"/>
      <c r="H11" s="3"/>
    </row>
    <row r="12" spans="1:8" ht="12.75">
      <c r="A12" s="12" t="s">
        <v>12</v>
      </c>
      <c r="B12" s="12" t="s">
        <v>13</v>
      </c>
      <c r="C12" s="15" t="s">
        <v>14</v>
      </c>
      <c r="D12" s="12" t="s">
        <v>15</v>
      </c>
      <c r="E12" s="12" t="s">
        <v>16</v>
      </c>
      <c r="F12" s="12" t="s">
        <v>17</v>
      </c>
      <c r="G12" s="12" t="s">
        <v>18</v>
      </c>
      <c r="H12" s="12" t="s">
        <v>19</v>
      </c>
    </row>
    <row r="13" spans="1:8" s="21" customFormat="1" ht="12.75">
      <c r="A13" s="20">
        <v>1</v>
      </c>
      <c r="B13" s="21">
        <v>1</v>
      </c>
      <c r="C13" s="21" t="s">
        <v>94</v>
      </c>
      <c r="D13" s="22" t="s">
        <v>153</v>
      </c>
      <c r="E13" s="21" t="s">
        <v>44</v>
      </c>
      <c r="F13" s="23" t="s">
        <v>154</v>
      </c>
      <c r="G13" s="24" t="s">
        <v>258</v>
      </c>
      <c r="H13" s="20" t="s">
        <v>27</v>
      </c>
    </row>
    <row r="14" spans="1:8" ht="54.75" customHeight="1">
      <c r="A14" s="9">
        <v>2</v>
      </c>
      <c r="B14">
        <v>1</v>
      </c>
      <c r="C14" t="s">
        <v>95</v>
      </c>
      <c r="D14" s="16" t="s">
        <v>155</v>
      </c>
      <c r="E14" t="s">
        <v>45</v>
      </c>
      <c r="F14" s="11" t="s">
        <v>156</v>
      </c>
      <c r="G14" s="17" t="s">
        <v>259</v>
      </c>
      <c r="H14" s="9" t="s">
        <v>20</v>
      </c>
    </row>
    <row r="15" spans="1:8" s="21" customFormat="1" ht="39">
      <c r="A15" s="20">
        <v>3</v>
      </c>
      <c r="B15" s="21">
        <v>21</v>
      </c>
      <c r="C15" s="25" t="s">
        <v>96</v>
      </c>
      <c r="D15" s="22" t="s">
        <v>157</v>
      </c>
      <c r="E15" s="21" t="s">
        <v>46</v>
      </c>
      <c r="F15" s="23" t="s">
        <v>158</v>
      </c>
      <c r="G15" s="20">
        <v>805</v>
      </c>
      <c r="H15" s="20" t="s">
        <v>20</v>
      </c>
    </row>
    <row r="16" spans="1:8" ht="12.75">
      <c r="A16" s="9">
        <v>4</v>
      </c>
      <c r="B16">
        <v>3</v>
      </c>
      <c r="C16" t="s">
        <v>97</v>
      </c>
      <c r="D16" s="16" t="s">
        <v>159</v>
      </c>
      <c r="E16" t="s">
        <v>47</v>
      </c>
      <c r="F16" s="11" t="s">
        <v>160</v>
      </c>
      <c r="G16" s="7">
        <v>805</v>
      </c>
      <c r="H16" s="9" t="s">
        <v>20</v>
      </c>
    </row>
    <row r="17" spans="1:8" s="21" customFormat="1" ht="12.75">
      <c r="A17" s="20">
        <v>5</v>
      </c>
      <c r="B17" s="21">
        <v>2</v>
      </c>
      <c r="C17" s="21" t="s">
        <v>98</v>
      </c>
      <c r="D17" s="22" t="s">
        <v>161</v>
      </c>
      <c r="E17" s="21" t="s">
        <v>48</v>
      </c>
      <c r="F17" s="23" t="s">
        <v>162</v>
      </c>
      <c r="G17" s="20">
        <v>805</v>
      </c>
      <c r="H17" s="20" t="s">
        <v>20</v>
      </c>
    </row>
    <row r="18" spans="1:8" ht="12.75">
      <c r="A18" s="9">
        <v>6</v>
      </c>
      <c r="B18">
        <v>2</v>
      </c>
      <c r="C18" t="s">
        <v>99</v>
      </c>
      <c r="D18" s="16" t="s">
        <v>163</v>
      </c>
      <c r="E18" t="s">
        <v>49</v>
      </c>
      <c r="F18" s="11" t="s">
        <v>164</v>
      </c>
      <c r="G18" s="9"/>
      <c r="H18" s="10"/>
    </row>
    <row r="19" spans="1:8" s="21" customFormat="1" ht="12.75" customHeight="1">
      <c r="A19" s="20">
        <v>7</v>
      </c>
      <c r="B19" s="21">
        <v>2</v>
      </c>
      <c r="C19" s="21" t="s">
        <v>100</v>
      </c>
      <c r="D19" s="22" t="s">
        <v>33</v>
      </c>
      <c r="E19" s="21" t="s">
        <v>34</v>
      </c>
      <c r="F19" s="23" t="s">
        <v>165</v>
      </c>
      <c r="G19" s="20">
        <v>805</v>
      </c>
      <c r="H19" s="20" t="s">
        <v>20</v>
      </c>
    </row>
    <row r="20" spans="1:8" ht="12.75" customHeight="1">
      <c r="A20" s="9">
        <v>8</v>
      </c>
      <c r="B20">
        <v>1</v>
      </c>
      <c r="C20" t="s">
        <v>101</v>
      </c>
      <c r="D20" s="16" t="s">
        <v>166</v>
      </c>
      <c r="E20" t="s">
        <v>50</v>
      </c>
      <c r="F20" s="11" t="s">
        <v>167</v>
      </c>
      <c r="G20" s="17" t="s">
        <v>260</v>
      </c>
      <c r="H20" s="9" t="s">
        <v>20</v>
      </c>
    </row>
    <row r="21" spans="1:8" s="21" customFormat="1" ht="12.75">
      <c r="A21" s="20">
        <v>9</v>
      </c>
      <c r="B21" s="21">
        <v>2</v>
      </c>
      <c r="C21" s="21" t="s">
        <v>102</v>
      </c>
      <c r="D21" s="22" t="s">
        <v>168</v>
      </c>
      <c r="E21" s="21" t="s">
        <v>51</v>
      </c>
      <c r="F21" s="23" t="s">
        <v>169</v>
      </c>
      <c r="G21" s="24" t="s">
        <v>261</v>
      </c>
      <c r="H21" s="20" t="s">
        <v>20</v>
      </c>
    </row>
    <row r="22" spans="1:8" ht="12.75">
      <c r="A22" s="9">
        <v>10</v>
      </c>
      <c r="B22">
        <v>1</v>
      </c>
      <c r="C22" t="s">
        <v>103</v>
      </c>
      <c r="D22" s="16" t="s">
        <v>170</v>
      </c>
      <c r="E22" t="s">
        <v>52</v>
      </c>
      <c r="F22" s="11" t="s">
        <v>171</v>
      </c>
      <c r="G22" s="17" t="s">
        <v>262</v>
      </c>
      <c r="H22" s="9" t="s">
        <v>20</v>
      </c>
    </row>
    <row r="23" spans="1:8" s="21" customFormat="1" ht="12.75">
      <c r="A23" s="20">
        <v>11</v>
      </c>
      <c r="B23" s="21">
        <v>1</v>
      </c>
      <c r="C23" s="21" t="s">
        <v>104</v>
      </c>
      <c r="D23" s="22" t="s">
        <v>172</v>
      </c>
      <c r="E23" s="21" t="s">
        <v>53</v>
      </c>
      <c r="F23" s="23" t="s">
        <v>173</v>
      </c>
      <c r="G23" s="24" t="s">
        <v>263</v>
      </c>
      <c r="H23" s="20" t="s">
        <v>20</v>
      </c>
    </row>
    <row r="24" spans="1:8" ht="12.75">
      <c r="A24" s="9">
        <v>12</v>
      </c>
      <c r="B24">
        <v>1</v>
      </c>
      <c r="C24" t="s">
        <v>105</v>
      </c>
      <c r="D24" s="16" t="s">
        <v>174</v>
      </c>
      <c r="E24" t="s">
        <v>54</v>
      </c>
      <c r="F24" s="11" t="s">
        <v>175</v>
      </c>
      <c r="G24" s="17" t="s">
        <v>264</v>
      </c>
      <c r="H24" s="9" t="s">
        <v>20</v>
      </c>
    </row>
    <row r="25" spans="1:8" s="21" customFormat="1" ht="12.75">
      <c r="A25" s="20">
        <v>13</v>
      </c>
      <c r="B25" s="21">
        <v>1</v>
      </c>
      <c r="C25" s="21" t="s">
        <v>106</v>
      </c>
      <c r="D25" s="22" t="s">
        <v>176</v>
      </c>
      <c r="E25" s="21" t="s">
        <v>55</v>
      </c>
      <c r="F25" s="23" t="s">
        <v>177</v>
      </c>
      <c r="G25" s="20"/>
      <c r="H25" s="20" t="s">
        <v>20</v>
      </c>
    </row>
    <row r="26" spans="1:8" ht="12.75">
      <c r="A26" s="9">
        <v>14</v>
      </c>
      <c r="B26">
        <v>1</v>
      </c>
      <c r="C26" t="s">
        <v>107</v>
      </c>
      <c r="D26" s="16" t="s">
        <v>178</v>
      </c>
      <c r="E26" t="s">
        <v>56</v>
      </c>
      <c r="F26" s="11" t="s">
        <v>179</v>
      </c>
      <c r="G26" s="17" t="s">
        <v>265</v>
      </c>
      <c r="H26" s="10"/>
    </row>
    <row r="27" spans="1:8" s="21" customFormat="1" ht="12.75">
      <c r="A27" s="20">
        <v>15</v>
      </c>
      <c r="B27" s="21">
        <v>1</v>
      </c>
      <c r="C27" s="21" t="s">
        <v>108</v>
      </c>
      <c r="D27" s="26">
        <v>744052009</v>
      </c>
      <c r="E27" s="21" t="s">
        <v>57</v>
      </c>
      <c r="F27" s="27" t="s">
        <v>180</v>
      </c>
      <c r="G27" s="20"/>
      <c r="H27" s="20"/>
    </row>
    <row r="28" spans="1:8" ht="12.75">
      <c r="A28" s="9">
        <v>16</v>
      </c>
      <c r="B28">
        <v>2</v>
      </c>
      <c r="C28" t="s">
        <v>109</v>
      </c>
      <c r="D28" s="16" t="s">
        <v>181</v>
      </c>
      <c r="E28" t="s">
        <v>58</v>
      </c>
      <c r="F28" s="11" t="s">
        <v>182</v>
      </c>
      <c r="G28" s="7">
        <v>805</v>
      </c>
      <c r="H28" s="9" t="s">
        <v>20</v>
      </c>
    </row>
    <row r="29" spans="1:8" s="21" customFormat="1" ht="12.75">
      <c r="A29" s="20">
        <v>17</v>
      </c>
      <c r="B29" s="21">
        <v>1</v>
      </c>
      <c r="C29" s="21" t="s">
        <v>110</v>
      </c>
      <c r="D29" s="22" t="s">
        <v>183</v>
      </c>
      <c r="E29" s="21" t="s">
        <v>59</v>
      </c>
      <c r="F29" s="23" t="s">
        <v>184</v>
      </c>
      <c r="G29" s="24" t="s">
        <v>265</v>
      </c>
      <c r="H29" s="20"/>
    </row>
    <row r="30" spans="1:8" ht="12.75">
      <c r="A30" s="9">
        <v>18</v>
      </c>
      <c r="B30">
        <v>2</v>
      </c>
      <c r="C30" t="s">
        <v>111</v>
      </c>
      <c r="D30" s="16" t="s">
        <v>185</v>
      </c>
      <c r="E30" t="s">
        <v>60</v>
      </c>
      <c r="F30" s="11" t="s">
        <v>186</v>
      </c>
      <c r="G30" s="7">
        <v>805</v>
      </c>
      <c r="H30" s="9" t="s">
        <v>20</v>
      </c>
    </row>
    <row r="31" spans="1:8" s="21" customFormat="1" ht="12.75">
      <c r="A31" s="20">
        <v>19</v>
      </c>
      <c r="B31" s="21">
        <v>1</v>
      </c>
      <c r="C31" s="21" t="s">
        <v>112</v>
      </c>
      <c r="D31" s="22" t="s">
        <v>187</v>
      </c>
      <c r="E31" s="21" t="s">
        <v>61</v>
      </c>
      <c r="F31" s="23" t="s">
        <v>188</v>
      </c>
      <c r="G31" s="24" t="s">
        <v>266</v>
      </c>
      <c r="H31" s="20" t="s">
        <v>27</v>
      </c>
    </row>
    <row r="32" spans="1:8" ht="12.75">
      <c r="A32" s="9">
        <v>20</v>
      </c>
      <c r="B32">
        <v>1</v>
      </c>
      <c r="C32" t="s">
        <v>113</v>
      </c>
      <c r="D32" s="16" t="s">
        <v>189</v>
      </c>
      <c r="E32" t="s">
        <v>62</v>
      </c>
      <c r="F32" s="11" t="s">
        <v>190</v>
      </c>
      <c r="G32" s="9"/>
      <c r="H32" s="10"/>
    </row>
    <row r="33" spans="1:8" s="21" customFormat="1" ht="12.75">
      <c r="A33" s="20">
        <v>21</v>
      </c>
      <c r="B33" s="21">
        <v>3</v>
      </c>
      <c r="C33" s="21" t="s">
        <v>114</v>
      </c>
      <c r="D33" s="22" t="s">
        <v>191</v>
      </c>
      <c r="E33" s="21" t="s">
        <v>63</v>
      </c>
      <c r="F33" s="23" t="s">
        <v>192</v>
      </c>
      <c r="G33" s="24" t="s">
        <v>267</v>
      </c>
      <c r="H33" s="20" t="s">
        <v>27</v>
      </c>
    </row>
    <row r="34" spans="1:8" ht="12.75">
      <c r="A34" s="9">
        <v>22</v>
      </c>
      <c r="B34">
        <v>1</v>
      </c>
      <c r="C34" t="s">
        <v>115</v>
      </c>
      <c r="D34" s="16" t="s">
        <v>193</v>
      </c>
      <c r="E34" t="s">
        <v>64</v>
      </c>
      <c r="F34" s="11" t="s">
        <v>194</v>
      </c>
      <c r="G34" s="7">
        <v>805</v>
      </c>
      <c r="H34" s="9" t="s">
        <v>20</v>
      </c>
    </row>
    <row r="35" spans="1:8" s="21" customFormat="1" ht="12.75">
      <c r="A35" s="20">
        <v>23</v>
      </c>
      <c r="B35" s="21">
        <v>1</v>
      </c>
      <c r="C35" s="21" t="s">
        <v>116</v>
      </c>
      <c r="D35" s="22" t="s">
        <v>35</v>
      </c>
      <c r="E35" s="21" t="s">
        <v>36</v>
      </c>
      <c r="F35" s="23" t="s">
        <v>37</v>
      </c>
      <c r="G35" s="20">
        <v>805</v>
      </c>
      <c r="H35" s="20" t="s">
        <v>20</v>
      </c>
    </row>
    <row r="36" spans="1:8" ht="12.75">
      <c r="A36" s="9">
        <v>24</v>
      </c>
      <c r="B36">
        <v>1</v>
      </c>
      <c r="C36" t="s">
        <v>117</v>
      </c>
      <c r="D36" s="16" t="s">
        <v>195</v>
      </c>
      <c r="E36" t="s">
        <v>65</v>
      </c>
      <c r="F36" s="11" t="s">
        <v>196</v>
      </c>
      <c r="G36" s="7">
        <v>805</v>
      </c>
      <c r="H36" s="9" t="s">
        <v>20</v>
      </c>
    </row>
    <row r="37" spans="1:8" s="21" customFormat="1" ht="12.75">
      <c r="A37" s="20">
        <v>25</v>
      </c>
      <c r="B37" s="21">
        <v>1</v>
      </c>
      <c r="C37" s="21" t="s">
        <v>118</v>
      </c>
      <c r="D37" s="22" t="s">
        <v>197</v>
      </c>
      <c r="E37" s="21" t="s">
        <v>66</v>
      </c>
      <c r="F37" s="23" t="s">
        <v>198</v>
      </c>
      <c r="G37" s="20"/>
      <c r="H37" s="20"/>
    </row>
    <row r="38" spans="1:8" ht="12.75">
      <c r="A38" s="9">
        <v>26</v>
      </c>
      <c r="B38">
        <v>2</v>
      </c>
      <c r="C38" t="s">
        <v>119</v>
      </c>
      <c r="D38" s="16" t="s">
        <v>38</v>
      </c>
      <c r="E38" t="s">
        <v>39</v>
      </c>
      <c r="F38" s="11" t="s">
        <v>40</v>
      </c>
      <c r="G38" s="7">
        <v>805</v>
      </c>
      <c r="H38" s="9" t="s">
        <v>20</v>
      </c>
    </row>
    <row r="39" spans="1:8" s="21" customFormat="1" ht="12.75">
      <c r="A39" s="20">
        <v>27</v>
      </c>
      <c r="B39" s="21">
        <v>1</v>
      </c>
      <c r="C39" s="21" t="s">
        <v>120</v>
      </c>
      <c r="D39" s="22" t="s">
        <v>199</v>
      </c>
      <c r="E39" s="21" t="s">
        <v>67</v>
      </c>
      <c r="F39" s="23" t="s">
        <v>200</v>
      </c>
      <c r="G39" s="20">
        <v>805</v>
      </c>
      <c r="H39" s="20" t="s">
        <v>20</v>
      </c>
    </row>
    <row r="40" spans="1:8" ht="12.75">
      <c r="A40" s="9">
        <v>28</v>
      </c>
      <c r="B40">
        <v>1</v>
      </c>
      <c r="C40" t="s">
        <v>121</v>
      </c>
      <c r="D40" s="16" t="s">
        <v>201</v>
      </c>
      <c r="E40" t="s">
        <v>68</v>
      </c>
      <c r="F40" s="11" t="s">
        <v>202</v>
      </c>
      <c r="G40" s="7">
        <v>805</v>
      </c>
      <c r="H40" s="9" t="s">
        <v>20</v>
      </c>
    </row>
    <row r="41" spans="1:8" s="21" customFormat="1" ht="12.75">
      <c r="A41" s="20">
        <v>29</v>
      </c>
      <c r="B41" s="21">
        <v>1</v>
      </c>
      <c r="C41" s="21" t="s">
        <v>122</v>
      </c>
      <c r="D41" s="22" t="s">
        <v>203</v>
      </c>
      <c r="E41" s="21" t="s">
        <v>25</v>
      </c>
      <c r="F41" s="23" t="s">
        <v>26</v>
      </c>
      <c r="G41" s="20">
        <v>805</v>
      </c>
      <c r="H41" s="20" t="s">
        <v>20</v>
      </c>
    </row>
    <row r="42" spans="1:8" ht="12.75">
      <c r="A42" s="9">
        <v>30</v>
      </c>
      <c r="B42">
        <v>4</v>
      </c>
      <c r="C42" t="s">
        <v>123</v>
      </c>
      <c r="D42" s="16" t="s">
        <v>204</v>
      </c>
      <c r="E42" t="s">
        <v>69</v>
      </c>
      <c r="F42" s="11" t="s">
        <v>205</v>
      </c>
      <c r="G42" s="7">
        <v>805</v>
      </c>
      <c r="H42" s="9" t="s">
        <v>20</v>
      </c>
    </row>
    <row r="43" spans="1:8" s="21" customFormat="1" ht="12.75">
      <c r="A43" s="20">
        <v>31</v>
      </c>
      <c r="B43" s="21">
        <v>2</v>
      </c>
      <c r="C43" s="21" t="s">
        <v>124</v>
      </c>
      <c r="D43" s="22" t="s">
        <v>206</v>
      </c>
      <c r="E43" s="21" t="s">
        <v>70</v>
      </c>
      <c r="F43" s="23" t="s">
        <v>207</v>
      </c>
      <c r="G43" s="20">
        <v>805</v>
      </c>
      <c r="H43" s="20" t="s">
        <v>20</v>
      </c>
    </row>
    <row r="44" spans="1:8" ht="12.75">
      <c r="A44" s="9">
        <v>32</v>
      </c>
      <c r="B44">
        <v>2</v>
      </c>
      <c r="C44" t="s">
        <v>125</v>
      </c>
      <c r="D44" s="16" t="s">
        <v>208</v>
      </c>
      <c r="E44" t="s">
        <v>71</v>
      </c>
      <c r="F44" s="11" t="s">
        <v>209</v>
      </c>
      <c r="G44" s="7">
        <v>805</v>
      </c>
      <c r="H44" s="9" t="s">
        <v>20</v>
      </c>
    </row>
    <row r="45" spans="1:8" s="21" customFormat="1" ht="12.75">
      <c r="A45" s="20">
        <v>33</v>
      </c>
      <c r="B45" s="21">
        <v>1</v>
      </c>
      <c r="C45" s="21" t="s">
        <v>126</v>
      </c>
      <c r="D45" s="22" t="s">
        <v>210</v>
      </c>
      <c r="E45" s="21" t="s">
        <v>72</v>
      </c>
      <c r="F45" s="23" t="s">
        <v>211</v>
      </c>
      <c r="G45" s="24" t="s">
        <v>268</v>
      </c>
      <c r="H45" s="20" t="s">
        <v>27</v>
      </c>
    </row>
    <row r="46" spans="1:8" ht="12.75">
      <c r="A46" s="9">
        <v>34</v>
      </c>
      <c r="B46">
        <v>1</v>
      </c>
      <c r="C46" t="s">
        <v>127</v>
      </c>
      <c r="D46" s="16" t="s">
        <v>212</v>
      </c>
      <c r="E46" t="s">
        <v>73</v>
      </c>
      <c r="F46" s="11" t="s">
        <v>213</v>
      </c>
      <c r="G46" s="17" t="s">
        <v>269</v>
      </c>
      <c r="H46" s="9" t="s">
        <v>20</v>
      </c>
    </row>
    <row r="47" spans="1:8" s="21" customFormat="1" ht="12.75">
      <c r="A47" s="20">
        <v>35</v>
      </c>
      <c r="B47" s="21">
        <v>1</v>
      </c>
      <c r="C47" s="21" t="s">
        <v>128</v>
      </c>
      <c r="D47" s="22" t="s">
        <v>214</v>
      </c>
      <c r="E47" s="21" t="s">
        <v>74</v>
      </c>
      <c r="F47" s="23" t="s">
        <v>215</v>
      </c>
      <c r="G47" s="24" t="s">
        <v>270</v>
      </c>
      <c r="H47" s="20"/>
    </row>
    <row r="48" spans="1:8" ht="12.75">
      <c r="A48" s="9">
        <v>36</v>
      </c>
      <c r="B48">
        <v>3</v>
      </c>
      <c r="C48" t="s">
        <v>129</v>
      </c>
      <c r="D48" s="16" t="s">
        <v>216</v>
      </c>
      <c r="E48" t="s">
        <v>75</v>
      </c>
      <c r="F48" s="11" t="s">
        <v>217</v>
      </c>
      <c r="G48" s="7">
        <v>805</v>
      </c>
      <c r="H48" s="9" t="s">
        <v>20</v>
      </c>
    </row>
    <row r="49" spans="1:8" s="21" customFormat="1" ht="12.75">
      <c r="A49" s="20">
        <v>37</v>
      </c>
      <c r="B49" s="21">
        <v>1</v>
      </c>
      <c r="C49" s="21" t="s">
        <v>130</v>
      </c>
      <c r="D49" s="22" t="s">
        <v>218</v>
      </c>
      <c r="E49" s="21" t="s">
        <v>76</v>
      </c>
      <c r="F49" s="23" t="s">
        <v>219</v>
      </c>
      <c r="G49" s="20">
        <v>805</v>
      </c>
      <c r="H49" s="20" t="s">
        <v>20</v>
      </c>
    </row>
    <row r="50" spans="1:8" ht="12.75">
      <c r="A50" s="9">
        <v>38</v>
      </c>
      <c r="B50">
        <v>1</v>
      </c>
      <c r="C50" t="s">
        <v>131</v>
      </c>
      <c r="D50" s="16" t="s">
        <v>220</v>
      </c>
      <c r="E50" t="s">
        <v>77</v>
      </c>
      <c r="F50" s="11" t="s">
        <v>221</v>
      </c>
      <c r="G50" s="17" t="s">
        <v>271</v>
      </c>
      <c r="H50" s="9" t="s">
        <v>20</v>
      </c>
    </row>
    <row r="51" spans="1:8" s="21" customFormat="1" ht="12.75">
      <c r="A51" s="20">
        <v>39</v>
      </c>
      <c r="B51" s="21">
        <v>1</v>
      </c>
      <c r="C51" s="21" t="s">
        <v>132</v>
      </c>
      <c r="D51" s="22" t="s">
        <v>222</v>
      </c>
      <c r="E51" s="21" t="s">
        <v>78</v>
      </c>
      <c r="F51" s="23" t="s">
        <v>223</v>
      </c>
      <c r="G51" s="20"/>
      <c r="H51" s="20"/>
    </row>
    <row r="52" spans="1:8" ht="12.75">
      <c r="A52" s="9">
        <v>40</v>
      </c>
      <c r="B52">
        <v>1</v>
      </c>
      <c r="C52" t="s">
        <v>133</v>
      </c>
      <c r="D52" s="16" t="s">
        <v>224</v>
      </c>
      <c r="E52" t="s">
        <v>23</v>
      </c>
      <c r="F52" s="11" t="s">
        <v>24</v>
      </c>
      <c r="G52" s="7">
        <v>805</v>
      </c>
      <c r="H52" s="9" t="s">
        <v>20</v>
      </c>
    </row>
    <row r="53" spans="1:8" s="21" customFormat="1" ht="12.75">
      <c r="A53" s="20">
        <v>41</v>
      </c>
      <c r="B53" s="21">
        <v>1</v>
      </c>
      <c r="C53" s="21" t="s">
        <v>134</v>
      </c>
      <c r="D53" s="26">
        <v>670688000</v>
      </c>
      <c r="E53" s="21" t="s">
        <v>41</v>
      </c>
      <c r="F53" s="23" t="s">
        <v>42</v>
      </c>
      <c r="G53" s="20"/>
      <c r="H53" s="20" t="s">
        <v>28</v>
      </c>
    </row>
    <row r="54" spans="1:8" ht="12.75">
      <c r="A54" s="9">
        <v>42</v>
      </c>
      <c r="B54">
        <v>2</v>
      </c>
      <c r="C54" t="s">
        <v>135</v>
      </c>
      <c r="D54" s="16" t="s">
        <v>225</v>
      </c>
      <c r="E54" t="s">
        <v>79</v>
      </c>
      <c r="F54" s="11" t="s">
        <v>226</v>
      </c>
      <c r="G54" s="7">
        <v>805</v>
      </c>
      <c r="H54" s="9" t="s">
        <v>20</v>
      </c>
    </row>
    <row r="55" spans="1:8" s="21" customFormat="1" ht="12.75">
      <c r="A55" s="20">
        <v>43</v>
      </c>
      <c r="B55" s="21">
        <v>1</v>
      </c>
      <c r="C55" s="21" t="s">
        <v>136</v>
      </c>
      <c r="D55" s="22" t="s">
        <v>227</v>
      </c>
      <c r="E55" s="21" t="s">
        <v>80</v>
      </c>
      <c r="F55" s="23" t="s">
        <v>228</v>
      </c>
      <c r="G55" s="20">
        <v>805</v>
      </c>
      <c r="H55" s="20" t="s">
        <v>20</v>
      </c>
    </row>
    <row r="56" spans="1:8" ht="12.75">
      <c r="A56" s="9">
        <v>44</v>
      </c>
      <c r="B56">
        <v>1</v>
      </c>
      <c r="C56" t="s">
        <v>137</v>
      </c>
      <c r="D56" s="16" t="s">
        <v>229</v>
      </c>
      <c r="E56" t="s">
        <v>81</v>
      </c>
      <c r="F56" s="11" t="s">
        <v>230</v>
      </c>
      <c r="G56" s="7">
        <v>805</v>
      </c>
      <c r="H56" s="9" t="s">
        <v>20</v>
      </c>
    </row>
    <row r="57" spans="1:8" s="21" customFormat="1" ht="12.75">
      <c r="A57" s="20">
        <v>45</v>
      </c>
      <c r="B57" s="21">
        <v>2</v>
      </c>
      <c r="C57" s="21" t="s">
        <v>138</v>
      </c>
      <c r="D57" s="22" t="s">
        <v>231</v>
      </c>
      <c r="E57" s="21" t="s">
        <v>29</v>
      </c>
      <c r="F57" s="23" t="s">
        <v>30</v>
      </c>
      <c r="G57" s="20"/>
      <c r="H57" s="20" t="s">
        <v>28</v>
      </c>
    </row>
    <row r="58" spans="1:8" ht="12.75">
      <c r="A58" s="9">
        <v>46</v>
      </c>
      <c r="B58">
        <v>1</v>
      </c>
      <c r="C58" t="s">
        <v>139</v>
      </c>
      <c r="D58" s="16" t="s">
        <v>232</v>
      </c>
      <c r="E58" t="s">
        <v>82</v>
      </c>
      <c r="F58" s="11" t="s">
        <v>233</v>
      </c>
      <c r="G58" s="9"/>
      <c r="H58" s="9" t="s">
        <v>28</v>
      </c>
    </row>
    <row r="59" spans="1:8" s="21" customFormat="1" ht="12.75">
      <c r="A59" s="20">
        <v>47</v>
      </c>
      <c r="B59" s="21">
        <v>1</v>
      </c>
      <c r="C59" s="21" t="s">
        <v>140</v>
      </c>
      <c r="D59" s="22" t="s">
        <v>234</v>
      </c>
      <c r="E59" s="21" t="s">
        <v>83</v>
      </c>
      <c r="F59" s="23" t="s">
        <v>235</v>
      </c>
      <c r="G59" s="20">
        <v>805</v>
      </c>
      <c r="H59" s="20" t="s">
        <v>20</v>
      </c>
    </row>
    <row r="60" spans="1:8" ht="12.75">
      <c r="A60" s="9">
        <v>48</v>
      </c>
      <c r="B60">
        <v>4</v>
      </c>
      <c r="C60" t="s">
        <v>141</v>
      </c>
      <c r="D60" s="16" t="s">
        <v>236</v>
      </c>
      <c r="E60" t="s">
        <v>84</v>
      </c>
      <c r="F60" s="11" t="s">
        <v>237</v>
      </c>
      <c r="G60" s="7">
        <v>805</v>
      </c>
      <c r="H60" s="9" t="s">
        <v>20</v>
      </c>
    </row>
    <row r="61" spans="1:8" s="21" customFormat="1" ht="12.75">
      <c r="A61" s="20">
        <v>49</v>
      </c>
      <c r="B61" s="21">
        <v>1</v>
      </c>
      <c r="C61" s="21" t="s">
        <v>142</v>
      </c>
      <c r="D61" s="22" t="s">
        <v>238</v>
      </c>
      <c r="E61" s="21" t="s">
        <v>85</v>
      </c>
      <c r="F61" s="23" t="s">
        <v>239</v>
      </c>
      <c r="G61" s="24" t="s">
        <v>259</v>
      </c>
      <c r="H61" s="20" t="s">
        <v>20</v>
      </c>
    </row>
    <row r="62" spans="1:8" ht="12.75">
      <c r="A62" s="9">
        <v>50</v>
      </c>
      <c r="B62">
        <v>1</v>
      </c>
      <c r="C62" t="s">
        <v>143</v>
      </c>
      <c r="D62" s="16" t="s">
        <v>240</v>
      </c>
      <c r="E62" t="s">
        <v>86</v>
      </c>
      <c r="F62" s="11" t="s">
        <v>241</v>
      </c>
      <c r="G62" s="7">
        <v>805</v>
      </c>
      <c r="H62" s="9" t="s">
        <v>20</v>
      </c>
    </row>
    <row r="63" spans="1:8" s="21" customFormat="1" ht="12.75">
      <c r="A63" s="20">
        <v>51</v>
      </c>
      <c r="B63" s="21">
        <v>1</v>
      </c>
      <c r="C63" s="21" t="s">
        <v>144</v>
      </c>
      <c r="D63" s="22" t="s">
        <v>242</v>
      </c>
      <c r="E63" s="21" t="s">
        <v>87</v>
      </c>
      <c r="F63" s="23" t="s">
        <v>243</v>
      </c>
      <c r="G63" s="20"/>
      <c r="H63" s="20"/>
    </row>
    <row r="64" spans="1:8" ht="12.75">
      <c r="A64" s="9">
        <v>52</v>
      </c>
      <c r="B64">
        <v>6</v>
      </c>
      <c r="C64" t="s">
        <v>145</v>
      </c>
      <c r="D64" s="16" t="s">
        <v>244</v>
      </c>
      <c r="E64" t="s">
        <v>31</v>
      </c>
      <c r="F64" s="11" t="s">
        <v>32</v>
      </c>
      <c r="G64" s="9"/>
      <c r="H64" s="9" t="s">
        <v>28</v>
      </c>
    </row>
    <row r="65" spans="1:8" s="21" customFormat="1" ht="12.75">
      <c r="A65" s="20">
        <v>53</v>
      </c>
      <c r="B65" s="21">
        <v>1</v>
      </c>
      <c r="C65" s="21" t="s">
        <v>146</v>
      </c>
      <c r="D65" s="22" t="s">
        <v>245</v>
      </c>
      <c r="E65" s="21" t="s">
        <v>88</v>
      </c>
      <c r="F65" s="23" t="s">
        <v>246</v>
      </c>
      <c r="G65" s="24" t="s">
        <v>263</v>
      </c>
      <c r="H65" s="20" t="s">
        <v>20</v>
      </c>
    </row>
    <row r="66" spans="1:8" ht="12.75">
      <c r="A66" s="9">
        <v>54</v>
      </c>
      <c r="B66">
        <v>1</v>
      </c>
      <c r="C66" t="s">
        <v>147</v>
      </c>
      <c r="D66" s="16" t="s">
        <v>247</v>
      </c>
      <c r="E66" t="s">
        <v>89</v>
      </c>
      <c r="F66" s="11" t="s">
        <v>248</v>
      </c>
      <c r="G66" s="7">
        <v>805</v>
      </c>
      <c r="H66" s="9" t="s">
        <v>20</v>
      </c>
    </row>
    <row r="67" spans="1:8" s="21" customFormat="1" ht="12.75">
      <c r="A67" s="20">
        <v>55</v>
      </c>
      <c r="B67" s="21">
        <v>1</v>
      </c>
      <c r="C67" s="21" t="s">
        <v>148</v>
      </c>
      <c r="D67" s="22" t="s">
        <v>21</v>
      </c>
      <c r="E67" s="21" t="s">
        <v>22</v>
      </c>
      <c r="F67" s="23" t="s">
        <v>249</v>
      </c>
      <c r="G67" s="20">
        <v>1206</v>
      </c>
      <c r="H67" s="20" t="s">
        <v>20</v>
      </c>
    </row>
    <row r="68" spans="1:8" ht="12.75">
      <c r="A68" s="9">
        <v>56</v>
      </c>
      <c r="B68">
        <v>1</v>
      </c>
      <c r="C68" t="s">
        <v>149</v>
      </c>
      <c r="D68" s="16" t="s">
        <v>250</v>
      </c>
      <c r="E68" t="s">
        <v>90</v>
      </c>
      <c r="F68" s="11" t="s">
        <v>251</v>
      </c>
      <c r="G68" s="7">
        <v>805</v>
      </c>
      <c r="H68" s="9" t="s">
        <v>20</v>
      </c>
    </row>
    <row r="69" spans="1:9" s="21" customFormat="1" ht="12.75">
      <c r="A69" s="20">
        <v>57</v>
      </c>
      <c r="B69" s="21">
        <v>1</v>
      </c>
      <c r="C69" s="21" t="s">
        <v>150</v>
      </c>
      <c r="D69" s="22" t="s">
        <v>252</v>
      </c>
      <c r="E69" s="21" t="s">
        <v>91</v>
      </c>
      <c r="F69" s="23" t="s">
        <v>253</v>
      </c>
      <c r="G69" s="20"/>
      <c r="H69" s="20" t="s">
        <v>27</v>
      </c>
      <c r="I69"/>
    </row>
    <row r="70" spans="1:8" ht="12.75">
      <c r="A70" s="9">
        <v>58</v>
      </c>
      <c r="B70">
        <v>1</v>
      </c>
      <c r="C70" t="s">
        <v>151</v>
      </c>
      <c r="D70" s="16" t="s">
        <v>254</v>
      </c>
      <c r="E70" t="s">
        <v>92</v>
      </c>
      <c r="F70" s="11" t="s">
        <v>255</v>
      </c>
      <c r="G70" s="17" t="s">
        <v>272</v>
      </c>
      <c r="H70" s="9"/>
    </row>
    <row r="71" spans="1:9" s="21" customFormat="1" ht="12.75">
      <c r="A71" s="20">
        <v>59</v>
      </c>
      <c r="B71" s="21">
        <v>2</v>
      </c>
      <c r="C71" s="21" t="s">
        <v>152</v>
      </c>
      <c r="D71" s="22" t="s">
        <v>256</v>
      </c>
      <c r="E71" s="21" t="s">
        <v>93</v>
      </c>
      <c r="F71" s="23" t="s">
        <v>257</v>
      </c>
      <c r="G71" s="20">
        <v>805</v>
      </c>
      <c r="H71" s="20" t="s">
        <v>20</v>
      </c>
      <c r="I71"/>
    </row>
    <row r="72" ht="12.75">
      <c r="C72"/>
    </row>
    <row r="73" ht="12.75">
      <c r="C73"/>
    </row>
    <row r="74" ht="12.75">
      <c r="C74"/>
    </row>
    <row r="76" ht="12.75">
      <c r="A76" s="13" t="s">
        <v>43</v>
      </c>
    </row>
  </sheetData>
  <sheetProtection/>
  <mergeCells count="1">
    <mergeCell ref="E2:F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6"/>
  <sheetViews>
    <sheetView tabSelected="1" zoomScalePageLayoutView="0" workbookViewId="0" topLeftCell="A39">
      <selection activeCell="A10" activeCellId="2" sqref="A4 A10 A3:A10"/>
    </sheetView>
  </sheetViews>
  <sheetFormatPr defaultColWidth="9.140625" defaultRowHeight="12.75"/>
  <cols>
    <col min="1" max="1" width="14.421875" style="0" customWidth="1"/>
    <col min="2" max="2" width="12.00390625" style="0" customWidth="1"/>
    <col min="3" max="3" width="33.8515625" style="0" customWidth="1"/>
    <col min="4" max="4" width="37.421875" style="0" customWidth="1"/>
    <col min="5" max="5" width="34.421875" style="0" customWidth="1"/>
    <col min="6" max="6" width="42.28125" style="0" customWidth="1"/>
    <col min="7" max="7" width="31.140625" style="0" customWidth="1"/>
  </cols>
  <sheetData>
    <row r="1" spans="1:8" ht="13.5" thickBot="1">
      <c r="A1" s="1" t="s">
        <v>274</v>
      </c>
      <c r="C1" s="14"/>
      <c r="D1" s="2"/>
      <c r="E1" s="2"/>
      <c r="G1" s="2"/>
      <c r="H1" s="3"/>
    </row>
    <row r="2" spans="3:8" ht="12.75">
      <c r="C2" s="14"/>
      <c r="D2" s="2"/>
      <c r="E2" s="56" t="s">
        <v>0</v>
      </c>
      <c r="F2" s="57"/>
      <c r="G2" s="2"/>
      <c r="H2" s="3"/>
    </row>
    <row r="3" spans="1:8" ht="12.75">
      <c r="A3" s="1"/>
      <c r="C3" s="14"/>
      <c r="D3" s="2"/>
      <c r="E3" s="18" t="s">
        <v>1</v>
      </c>
      <c r="F3" s="4">
        <f>A71-2</f>
        <v>57</v>
      </c>
      <c r="G3" s="2"/>
      <c r="H3" s="3"/>
    </row>
    <row r="4" spans="1:8" ht="12.75">
      <c r="A4" s="1"/>
      <c r="C4" s="14"/>
      <c r="D4" s="2"/>
      <c r="E4" s="18" t="s">
        <v>2</v>
      </c>
      <c r="F4" s="4">
        <f>SUMIF($H$13:$H$71,"smt",$B$13:$B$71)-F8</f>
        <v>87</v>
      </c>
      <c r="G4" s="2"/>
      <c r="H4" s="3"/>
    </row>
    <row r="5" spans="1:8" ht="12.75">
      <c r="A5" s="11"/>
      <c r="C5" s="14"/>
      <c r="D5" s="2"/>
      <c r="E5" s="18" t="s">
        <v>4</v>
      </c>
      <c r="F5" s="4">
        <f>SUMIF($H$13:$H$71,"thru-hole",$B$13:$B$71)-F9</f>
        <v>8</v>
      </c>
      <c r="G5" s="2"/>
      <c r="H5" s="3"/>
    </row>
    <row r="6" spans="1:8" ht="12.75">
      <c r="A6" s="11"/>
      <c r="C6" s="14"/>
      <c r="D6" s="2"/>
      <c r="E6" s="18" t="s">
        <v>6</v>
      </c>
      <c r="F6" s="4">
        <f>SUMIF($H$13:$H$71,"fine pitch",$B$13:$B$71)-F10</f>
        <v>7</v>
      </c>
      <c r="G6" s="2"/>
      <c r="H6" s="3"/>
    </row>
    <row r="7" spans="1:8" ht="13.5" thickBot="1">
      <c r="A7" s="11"/>
      <c r="C7" s="14"/>
      <c r="D7" s="2"/>
      <c r="E7" s="19" t="s">
        <v>8</v>
      </c>
      <c r="F7" s="5">
        <f>SUMIF($H$13:$H$71,"bga",$B$13:$B$71)</f>
        <v>0</v>
      </c>
      <c r="G7" s="2"/>
      <c r="H7" s="3"/>
    </row>
    <row r="8" spans="1:8" ht="12.75">
      <c r="A8" s="11"/>
      <c r="C8" s="14"/>
      <c r="D8" s="2"/>
      <c r="E8" s="54" t="s">
        <v>298</v>
      </c>
      <c r="F8" s="53">
        <v>4</v>
      </c>
      <c r="G8" s="2"/>
      <c r="H8" s="3"/>
    </row>
    <row r="9" spans="1:8" ht="12.75">
      <c r="A9" s="11"/>
      <c r="C9" s="14"/>
      <c r="D9" s="41" t="s">
        <v>275</v>
      </c>
      <c r="E9" s="54" t="s">
        <v>299</v>
      </c>
      <c r="F9" s="53">
        <v>2</v>
      </c>
      <c r="G9" s="2"/>
      <c r="H9" s="3"/>
    </row>
    <row r="10" spans="1:8" ht="12.75">
      <c r="A10" s="11"/>
      <c r="C10" s="14"/>
      <c r="D10" s="2"/>
      <c r="E10" s="55" t="s">
        <v>300</v>
      </c>
      <c r="F10" s="53">
        <v>0</v>
      </c>
      <c r="G10" s="2"/>
      <c r="H10" s="3"/>
    </row>
    <row r="11" spans="3:8" ht="12.75">
      <c r="C11" s="14"/>
      <c r="D11" s="2"/>
      <c r="E11" s="2"/>
      <c r="G11" s="2"/>
      <c r="H11" s="3"/>
    </row>
    <row r="12" spans="1:8" ht="12.75">
      <c r="A12" s="12" t="s">
        <v>12</v>
      </c>
      <c r="B12" s="12" t="s">
        <v>13</v>
      </c>
      <c r="C12" s="15" t="s">
        <v>14</v>
      </c>
      <c r="D12" s="12" t="s">
        <v>15</v>
      </c>
      <c r="E12" s="12" t="s">
        <v>16</v>
      </c>
      <c r="F12" s="12" t="s">
        <v>17</v>
      </c>
      <c r="G12" s="12" t="s">
        <v>18</v>
      </c>
      <c r="H12" s="12" t="s">
        <v>19</v>
      </c>
    </row>
    <row r="13" spans="1:8" ht="12.75">
      <c r="A13" s="20">
        <v>1</v>
      </c>
      <c r="B13" s="20">
        <v>1</v>
      </c>
      <c r="C13" s="28" t="s">
        <v>94</v>
      </c>
      <c r="D13" s="29" t="s">
        <v>153</v>
      </c>
      <c r="E13" s="28" t="s">
        <v>44</v>
      </c>
      <c r="F13" s="30" t="s">
        <v>154</v>
      </c>
      <c r="G13" s="24" t="s">
        <v>258</v>
      </c>
      <c r="H13" s="20" t="s">
        <v>27</v>
      </c>
    </row>
    <row r="14" spans="1:8" ht="12.75">
      <c r="A14" s="9">
        <v>2</v>
      </c>
      <c r="B14" s="9">
        <v>1</v>
      </c>
      <c r="C14" s="8" t="s">
        <v>95</v>
      </c>
      <c r="D14" s="31" t="s">
        <v>155</v>
      </c>
      <c r="E14" s="8" t="s">
        <v>45</v>
      </c>
      <c r="F14" s="32" t="s">
        <v>156</v>
      </c>
      <c r="G14" s="17" t="s">
        <v>259</v>
      </c>
      <c r="H14" s="9" t="s">
        <v>20</v>
      </c>
    </row>
    <row r="15" spans="1:8" ht="52.5" customHeight="1">
      <c r="A15" s="20">
        <v>3</v>
      </c>
      <c r="B15" s="20">
        <v>21</v>
      </c>
      <c r="C15" s="39" t="s">
        <v>295</v>
      </c>
      <c r="D15" s="29" t="s">
        <v>157</v>
      </c>
      <c r="E15" s="28" t="s">
        <v>46</v>
      </c>
      <c r="F15" s="30" t="s">
        <v>158</v>
      </c>
      <c r="G15" s="20">
        <v>805</v>
      </c>
      <c r="H15" s="20" t="s">
        <v>20</v>
      </c>
    </row>
    <row r="16" spans="1:8" ht="12.75">
      <c r="A16" s="9">
        <v>4</v>
      </c>
      <c r="B16" s="9">
        <v>3</v>
      </c>
      <c r="C16" s="32" t="s">
        <v>296</v>
      </c>
      <c r="D16" s="31" t="s">
        <v>159</v>
      </c>
      <c r="E16" s="8" t="s">
        <v>47</v>
      </c>
      <c r="F16" s="32" t="s">
        <v>160</v>
      </c>
      <c r="G16" s="33">
        <v>805</v>
      </c>
      <c r="H16" s="9" t="s">
        <v>20</v>
      </c>
    </row>
    <row r="17" spans="1:8" ht="12.75">
      <c r="A17" s="20">
        <v>5</v>
      </c>
      <c r="B17" s="20">
        <v>2</v>
      </c>
      <c r="C17" s="28" t="s">
        <v>98</v>
      </c>
      <c r="D17" s="29" t="s">
        <v>161</v>
      </c>
      <c r="E17" s="28" t="s">
        <v>48</v>
      </c>
      <c r="F17" s="30" t="s">
        <v>162</v>
      </c>
      <c r="G17" s="20">
        <v>805</v>
      </c>
      <c r="H17" s="20" t="s">
        <v>20</v>
      </c>
    </row>
    <row r="18" spans="1:8" ht="12.75">
      <c r="A18" s="9">
        <v>6</v>
      </c>
      <c r="B18" s="9">
        <v>2</v>
      </c>
      <c r="C18" s="8" t="s">
        <v>99</v>
      </c>
      <c r="D18" s="31" t="s">
        <v>163</v>
      </c>
      <c r="E18" s="8" t="s">
        <v>49</v>
      </c>
      <c r="F18" s="32" t="s">
        <v>164</v>
      </c>
      <c r="G18" s="17" t="s">
        <v>276</v>
      </c>
      <c r="H18" s="51" t="s">
        <v>20</v>
      </c>
    </row>
    <row r="19" spans="1:8" ht="12.75">
      <c r="A19" s="20">
        <v>7</v>
      </c>
      <c r="B19" s="20">
        <v>2</v>
      </c>
      <c r="C19" s="28" t="s">
        <v>100</v>
      </c>
      <c r="D19" s="29" t="s">
        <v>33</v>
      </c>
      <c r="E19" s="28" t="s">
        <v>34</v>
      </c>
      <c r="F19" s="30" t="s">
        <v>165</v>
      </c>
      <c r="G19" s="20">
        <v>805</v>
      </c>
      <c r="H19" s="20" t="s">
        <v>20</v>
      </c>
    </row>
    <row r="20" spans="1:8" ht="12.75">
      <c r="A20" s="9">
        <v>8</v>
      </c>
      <c r="B20" s="9">
        <v>1</v>
      </c>
      <c r="C20" s="8" t="s">
        <v>101</v>
      </c>
      <c r="D20" s="31" t="s">
        <v>166</v>
      </c>
      <c r="E20" s="8" t="s">
        <v>50</v>
      </c>
      <c r="F20" s="32" t="s">
        <v>167</v>
      </c>
      <c r="G20" s="17" t="s">
        <v>260</v>
      </c>
      <c r="H20" s="9" t="s">
        <v>20</v>
      </c>
    </row>
    <row r="21" spans="1:8" ht="12.75">
      <c r="A21" s="20">
        <v>9</v>
      </c>
      <c r="B21" s="20">
        <v>2</v>
      </c>
      <c r="C21" s="28" t="s">
        <v>102</v>
      </c>
      <c r="D21" s="29" t="s">
        <v>168</v>
      </c>
      <c r="E21" s="28" t="s">
        <v>51</v>
      </c>
      <c r="F21" s="30" t="s">
        <v>169</v>
      </c>
      <c r="G21" s="24" t="s">
        <v>261</v>
      </c>
      <c r="H21" s="20" t="s">
        <v>20</v>
      </c>
    </row>
    <row r="22" spans="1:8" ht="12.75">
      <c r="A22" s="9">
        <v>10</v>
      </c>
      <c r="B22" s="9">
        <v>1</v>
      </c>
      <c r="C22" s="8" t="s">
        <v>103</v>
      </c>
      <c r="D22" s="31" t="s">
        <v>170</v>
      </c>
      <c r="E22" s="8" t="s">
        <v>52</v>
      </c>
      <c r="F22" s="32" t="s">
        <v>171</v>
      </c>
      <c r="G22" s="17" t="s">
        <v>262</v>
      </c>
      <c r="H22" s="9" t="s">
        <v>20</v>
      </c>
    </row>
    <row r="23" spans="1:8" ht="12.75">
      <c r="A23" s="20">
        <v>11</v>
      </c>
      <c r="B23" s="20">
        <v>1</v>
      </c>
      <c r="C23" s="28" t="s">
        <v>104</v>
      </c>
      <c r="D23" s="29" t="s">
        <v>172</v>
      </c>
      <c r="E23" s="28" t="s">
        <v>53</v>
      </c>
      <c r="F23" s="30" t="s">
        <v>173</v>
      </c>
      <c r="G23" s="24" t="s">
        <v>263</v>
      </c>
      <c r="H23" s="20" t="s">
        <v>20</v>
      </c>
    </row>
    <row r="24" spans="1:8" ht="12.75">
      <c r="A24" s="9">
        <v>12</v>
      </c>
      <c r="B24" s="9">
        <v>1</v>
      </c>
      <c r="C24" s="8" t="s">
        <v>105</v>
      </c>
      <c r="D24" s="31" t="s">
        <v>174</v>
      </c>
      <c r="E24" s="8" t="s">
        <v>54</v>
      </c>
      <c r="F24" s="32" t="s">
        <v>175</v>
      </c>
      <c r="G24" s="17" t="s">
        <v>264</v>
      </c>
      <c r="H24" s="9" t="s">
        <v>20</v>
      </c>
    </row>
    <row r="25" spans="1:8" ht="12.75">
      <c r="A25" s="20">
        <v>13</v>
      </c>
      <c r="B25" s="20">
        <v>1</v>
      </c>
      <c r="C25" s="28" t="s">
        <v>106</v>
      </c>
      <c r="D25" s="29" t="s">
        <v>176</v>
      </c>
      <c r="E25" s="28" t="s">
        <v>55</v>
      </c>
      <c r="F25" s="30" t="s">
        <v>177</v>
      </c>
      <c r="G25" s="20" t="s">
        <v>277</v>
      </c>
      <c r="H25" s="20" t="s">
        <v>20</v>
      </c>
    </row>
    <row r="26" spans="1:8" ht="12.75">
      <c r="A26" s="9">
        <v>14</v>
      </c>
      <c r="B26" s="9">
        <v>1</v>
      </c>
      <c r="C26" s="8" t="s">
        <v>107</v>
      </c>
      <c r="D26" s="31" t="s">
        <v>178</v>
      </c>
      <c r="E26" s="8" t="s">
        <v>56</v>
      </c>
      <c r="F26" s="32" t="s">
        <v>179</v>
      </c>
      <c r="G26" s="17" t="s">
        <v>276</v>
      </c>
      <c r="H26" s="51" t="s">
        <v>20</v>
      </c>
    </row>
    <row r="27" spans="1:8" ht="15" customHeight="1">
      <c r="A27" s="34">
        <v>15</v>
      </c>
      <c r="B27" s="34">
        <v>1</v>
      </c>
      <c r="C27" s="35" t="s">
        <v>108</v>
      </c>
      <c r="D27" s="36">
        <v>744052009</v>
      </c>
      <c r="E27" s="38" t="s">
        <v>57</v>
      </c>
      <c r="F27" s="37" t="s">
        <v>180</v>
      </c>
      <c r="G27" s="52">
        <v>2323</v>
      </c>
      <c r="H27" s="40" t="s">
        <v>20</v>
      </c>
    </row>
    <row r="28" spans="1:8" ht="12.75">
      <c r="A28" s="9">
        <v>16</v>
      </c>
      <c r="B28" s="9">
        <v>2</v>
      </c>
      <c r="C28" s="8" t="s">
        <v>109</v>
      </c>
      <c r="D28" s="31" t="s">
        <v>181</v>
      </c>
      <c r="E28" s="8" t="s">
        <v>58</v>
      </c>
      <c r="F28" s="32" t="s">
        <v>182</v>
      </c>
      <c r="G28" s="33">
        <v>805</v>
      </c>
      <c r="H28" s="9" t="s">
        <v>20</v>
      </c>
    </row>
    <row r="29" spans="1:8" ht="12.75">
      <c r="A29" s="20">
        <v>17</v>
      </c>
      <c r="B29" s="20">
        <v>1</v>
      </c>
      <c r="C29" s="28" t="s">
        <v>110</v>
      </c>
      <c r="D29" s="29" t="s">
        <v>183</v>
      </c>
      <c r="E29" s="28" t="s">
        <v>59</v>
      </c>
      <c r="F29" s="30" t="s">
        <v>184</v>
      </c>
      <c r="G29" s="24" t="s">
        <v>276</v>
      </c>
      <c r="H29" s="24" t="s">
        <v>20</v>
      </c>
    </row>
    <row r="30" spans="1:8" ht="12.75">
      <c r="A30" s="9">
        <v>18</v>
      </c>
      <c r="B30" s="9">
        <v>2</v>
      </c>
      <c r="C30" s="8" t="s">
        <v>111</v>
      </c>
      <c r="D30" s="31" t="s">
        <v>185</v>
      </c>
      <c r="E30" s="8" t="s">
        <v>60</v>
      </c>
      <c r="F30" s="32" t="s">
        <v>186</v>
      </c>
      <c r="G30" s="33">
        <v>805</v>
      </c>
      <c r="H30" s="9" t="s">
        <v>20</v>
      </c>
    </row>
    <row r="31" spans="1:8" ht="12.75">
      <c r="A31" s="20">
        <v>19</v>
      </c>
      <c r="B31" s="20">
        <v>1</v>
      </c>
      <c r="C31" s="28" t="s">
        <v>112</v>
      </c>
      <c r="D31" s="29" t="s">
        <v>187</v>
      </c>
      <c r="E31" s="28" t="s">
        <v>61</v>
      </c>
      <c r="F31" s="30" t="s">
        <v>188</v>
      </c>
      <c r="G31" s="24" t="s">
        <v>266</v>
      </c>
      <c r="H31" s="20" t="s">
        <v>27</v>
      </c>
    </row>
    <row r="32" spans="1:8" ht="12.75">
      <c r="A32" s="9">
        <v>20</v>
      </c>
      <c r="B32" s="9">
        <v>1</v>
      </c>
      <c r="C32" s="8" t="s">
        <v>113</v>
      </c>
      <c r="D32" s="31" t="s">
        <v>189</v>
      </c>
      <c r="E32" s="8" t="s">
        <v>62</v>
      </c>
      <c r="F32" s="32" t="s">
        <v>190</v>
      </c>
      <c r="G32" s="17" t="s">
        <v>278</v>
      </c>
      <c r="H32" s="51" t="s">
        <v>20</v>
      </c>
    </row>
    <row r="33" spans="1:8" ht="12.75">
      <c r="A33" s="20">
        <v>21</v>
      </c>
      <c r="B33" s="20">
        <v>3</v>
      </c>
      <c r="C33" s="28" t="s">
        <v>114</v>
      </c>
      <c r="D33" s="29" t="s">
        <v>191</v>
      </c>
      <c r="E33" s="30" t="s">
        <v>63</v>
      </c>
      <c r="F33" s="30" t="s">
        <v>192</v>
      </c>
      <c r="G33" s="24" t="s">
        <v>280</v>
      </c>
      <c r="H33" s="20" t="s">
        <v>27</v>
      </c>
    </row>
    <row r="34" spans="1:8" ht="12.75">
      <c r="A34" s="9">
        <v>22</v>
      </c>
      <c r="B34" s="9">
        <v>1</v>
      </c>
      <c r="C34" s="8" t="s">
        <v>115</v>
      </c>
      <c r="D34" s="31" t="s">
        <v>193</v>
      </c>
      <c r="E34" s="8" t="s">
        <v>64</v>
      </c>
      <c r="F34" s="32" t="s">
        <v>194</v>
      </c>
      <c r="G34" s="33">
        <v>805</v>
      </c>
      <c r="H34" s="9" t="s">
        <v>20</v>
      </c>
    </row>
    <row r="35" spans="1:8" ht="12.75">
      <c r="A35" s="20">
        <v>23</v>
      </c>
      <c r="B35" s="20">
        <v>1</v>
      </c>
      <c r="C35" s="28" t="s">
        <v>116</v>
      </c>
      <c r="D35" s="29" t="s">
        <v>35</v>
      </c>
      <c r="E35" s="28" t="s">
        <v>36</v>
      </c>
      <c r="F35" s="30" t="s">
        <v>37</v>
      </c>
      <c r="G35" s="20">
        <v>805</v>
      </c>
      <c r="H35" s="20" t="s">
        <v>20</v>
      </c>
    </row>
    <row r="36" spans="1:8" ht="12.75">
      <c r="A36" s="9">
        <v>24</v>
      </c>
      <c r="B36" s="9">
        <v>1</v>
      </c>
      <c r="C36" s="8" t="s">
        <v>117</v>
      </c>
      <c r="D36" s="31" t="s">
        <v>195</v>
      </c>
      <c r="E36" s="8" t="s">
        <v>65</v>
      </c>
      <c r="F36" s="32" t="s">
        <v>196</v>
      </c>
      <c r="G36" s="33">
        <v>805</v>
      </c>
      <c r="H36" s="9" t="s">
        <v>20</v>
      </c>
    </row>
    <row r="37" spans="1:8" ht="12.75">
      <c r="A37" s="20">
        <v>25</v>
      </c>
      <c r="B37" s="20">
        <v>1</v>
      </c>
      <c r="C37" s="28" t="s">
        <v>118</v>
      </c>
      <c r="D37" s="29" t="s">
        <v>197</v>
      </c>
      <c r="E37" s="30" t="s">
        <v>66</v>
      </c>
      <c r="F37" s="30" t="s">
        <v>198</v>
      </c>
      <c r="G37" s="42" t="s">
        <v>279</v>
      </c>
      <c r="H37" s="24" t="s">
        <v>20</v>
      </c>
    </row>
    <row r="38" spans="1:8" ht="12.75">
      <c r="A38" s="9">
        <v>26</v>
      </c>
      <c r="B38" s="9">
        <v>2</v>
      </c>
      <c r="C38" s="8" t="s">
        <v>119</v>
      </c>
      <c r="D38" s="31" t="s">
        <v>38</v>
      </c>
      <c r="E38" s="8" t="s">
        <v>39</v>
      </c>
      <c r="F38" s="32" t="s">
        <v>40</v>
      </c>
      <c r="G38" s="33">
        <v>805</v>
      </c>
      <c r="H38" s="9" t="s">
        <v>20</v>
      </c>
    </row>
    <row r="39" spans="1:8" ht="12.75">
      <c r="A39" s="20">
        <v>27</v>
      </c>
      <c r="B39" s="20">
        <v>1</v>
      </c>
      <c r="C39" s="28" t="s">
        <v>120</v>
      </c>
      <c r="D39" s="29" t="s">
        <v>199</v>
      </c>
      <c r="E39" s="28" t="s">
        <v>67</v>
      </c>
      <c r="F39" s="30" t="s">
        <v>200</v>
      </c>
      <c r="G39" s="20">
        <v>805</v>
      </c>
      <c r="H39" s="20" t="s">
        <v>20</v>
      </c>
    </row>
    <row r="40" spans="1:8" ht="12.75">
      <c r="A40" s="9">
        <v>28</v>
      </c>
      <c r="B40" s="9">
        <v>1</v>
      </c>
      <c r="C40" s="8" t="s">
        <v>121</v>
      </c>
      <c r="D40" s="31" t="s">
        <v>201</v>
      </c>
      <c r="E40" s="8" t="s">
        <v>68</v>
      </c>
      <c r="F40" s="32" t="s">
        <v>202</v>
      </c>
      <c r="G40" s="33">
        <v>805</v>
      </c>
      <c r="H40" s="9" t="s">
        <v>20</v>
      </c>
    </row>
    <row r="41" spans="1:8" ht="12.75">
      <c r="A41" s="20">
        <v>29</v>
      </c>
      <c r="B41" s="20">
        <v>1</v>
      </c>
      <c r="C41" s="28" t="s">
        <v>122</v>
      </c>
      <c r="D41" s="29" t="s">
        <v>203</v>
      </c>
      <c r="E41" s="28" t="s">
        <v>25</v>
      </c>
      <c r="F41" s="30" t="s">
        <v>26</v>
      </c>
      <c r="G41" s="20">
        <v>805</v>
      </c>
      <c r="H41" s="20" t="s">
        <v>20</v>
      </c>
    </row>
    <row r="42" spans="1:8" ht="12.75">
      <c r="A42" s="9">
        <v>30</v>
      </c>
      <c r="B42" s="9">
        <v>4</v>
      </c>
      <c r="C42" s="8" t="s">
        <v>123</v>
      </c>
      <c r="D42" s="31" t="s">
        <v>204</v>
      </c>
      <c r="E42" s="8" t="s">
        <v>69</v>
      </c>
      <c r="F42" s="32" t="s">
        <v>205</v>
      </c>
      <c r="G42" s="33">
        <v>805</v>
      </c>
      <c r="H42" s="9" t="s">
        <v>20</v>
      </c>
    </row>
    <row r="43" spans="1:8" ht="12.75">
      <c r="A43" s="20">
        <v>31</v>
      </c>
      <c r="B43" s="20">
        <v>2</v>
      </c>
      <c r="C43" s="28" t="s">
        <v>124</v>
      </c>
      <c r="D43" s="29" t="s">
        <v>206</v>
      </c>
      <c r="E43" s="28" t="s">
        <v>70</v>
      </c>
      <c r="F43" s="30" t="s">
        <v>207</v>
      </c>
      <c r="G43" s="20">
        <v>805</v>
      </c>
      <c r="H43" s="20" t="s">
        <v>20</v>
      </c>
    </row>
    <row r="44" spans="1:8" ht="12.75">
      <c r="A44" s="9">
        <v>32</v>
      </c>
      <c r="B44" s="9">
        <v>2</v>
      </c>
      <c r="C44" s="8" t="s">
        <v>125</v>
      </c>
      <c r="D44" s="31" t="s">
        <v>208</v>
      </c>
      <c r="E44" s="8" t="s">
        <v>71</v>
      </c>
      <c r="F44" s="32" t="s">
        <v>209</v>
      </c>
      <c r="G44" s="33">
        <v>805</v>
      </c>
      <c r="H44" s="9" t="s">
        <v>20</v>
      </c>
    </row>
    <row r="45" spans="1:8" ht="12.75">
      <c r="A45" s="20">
        <v>33</v>
      </c>
      <c r="B45" s="20">
        <v>1</v>
      </c>
      <c r="C45" s="28" t="s">
        <v>126</v>
      </c>
      <c r="D45" s="29" t="s">
        <v>210</v>
      </c>
      <c r="E45" s="30" t="s">
        <v>72</v>
      </c>
      <c r="F45" s="30" t="s">
        <v>211</v>
      </c>
      <c r="G45" s="24" t="s">
        <v>268</v>
      </c>
      <c r="H45" s="20" t="s">
        <v>27</v>
      </c>
    </row>
    <row r="46" spans="1:8" ht="12.75">
      <c r="A46" s="9">
        <v>34</v>
      </c>
      <c r="B46" s="9">
        <v>1</v>
      </c>
      <c r="C46" s="8" t="s">
        <v>127</v>
      </c>
      <c r="D46" s="31" t="s">
        <v>212</v>
      </c>
      <c r="E46" s="8" t="s">
        <v>73</v>
      </c>
      <c r="F46" s="32" t="s">
        <v>213</v>
      </c>
      <c r="G46" s="17" t="s">
        <v>269</v>
      </c>
      <c r="H46" s="9" t="s">
        <v>20</v>
      </c>
    </row>
    <row r="47" spans="1:8" ht="12.75">
      <c r="A47" s="20">
        <v>35</v>
      </c>
      <c r="B47" s="20">
        <v>1</v>
      </c>
      <c r="C47" s="28" t="s">
        <v>128</v>
      </c>
      <c r="D47" s="29" t="s">
        <v>214</v>
      </c>
      <c r="E47" s="28" t="s">
        <v>74</v>
      </c>
      <c r="F47" s="30" t="s">
        <v>215</v>
      </c>
      <c r="G47" s="24" t="s">
        <v>276</v>
      </c>
      <c r="H47" s="24" t="s">
        <v>20</v>
      </c>
    </row>
    <row r="48" spans="1:8" ht="12.75">
      <c r="A48" s="9">
        <v>36</v>
      </c>
      <c r="B48" s="9">
        <v>3</v>
      </c>
      <c r="C48" s="8" t="s">
        <v>129</v>
      </c>
      <c r="D48" s="31" t="s">
        <v>216</v>
      </c>
      <c r="E48" s="8" t="s">
        <v>75</v>
      </c>
      <c r="F48" s="32" t="s">
        <v>217</v>
      </c>
      <c r="G48" s="33">
        <v>805</v>
      </c>
      <c r="H48" s="9" t="s">
        <v>20</v>
      </c>
    </row>
    <row r="49" spans="1:8" ht="12.75">
      <c r="A49" s="20">
        <v>37</v>
      </c>
      <c r="B49" s="20">
        <v>1</v>
      </c>
      <c r="C49" s="28" t="s">
        <v>130</v>
      </c>
      <c r="D49" s="29" t="s">
        <v>218</v>
      </c>
      <c r="E49" s="28" t="s">
        <v>76</v>
      </c>
      <c r="F49" s="30" t="s">
        <v>219</v>
      </c>
      <c r="G49" s="20">
        <v>805</v>
      </c>
      <c r="H49" s="20" t="s">
        <v>20</v>
      </c>
    </row>
    <row r="50" spans="1:8" ht="12.75">
      <c r="A50" s="9">
        <v>38</v>
      </c>
      <c r="B50" s="9">
        <v>1</v>
      </c>
      <c r="C50" s="8" t="s">
        <v>131</v>
      </c>
      <c r="D50" s="31" t="s">
        <v>220</v>
      </c>
      <c r="E50" s="8" t="s">
        <v>77</v>
      </c>
      <c r="F50" s="32" t="s">
        <v>221</v>
      </c>
      <c r="G50" s="17" t="s">
        <v>271</v>
      </c>
      <c r="H50" s="9" t="s">
        <v>20</v>
      </c>
    </row>
    <row r="51" spans="1:8" ht="12.75">
      <c r="A51" s="20">
        <v>39</v>
      </c>
      <c r="B51" s="20">
        <v>1</v>
      </c>
      <c r="C51" s="28" t="s">
        <v>132</v>
      </c>
      <c r="D51" s="29" t="s">
        <v>222</v>
      </c>
      <c r="E51" s="30" t="s">
        <v>78</v>
      </c>
      <c r="F51" s="30" t="s">
        <v>223</v>
      </c>
      <c r="G51" s="24" t="s">
        <v>280</v>
      </c>
      <c r="H51" s="24" t="s">
        <v>20</v>
      </c>
    </row>
    <row r="52" spans="1:8" ht="12.75">
      <c r="A52" s="9">
        <v>40</v>
      </c>
      <c r="B52" s="9">
        <v>1</v>
      </c>
      <c r="C52" s="8" t="s">
        <v>133</v>
      </c>
      <c r="D52" s="31" t="s">
        <v>224</v>
      </c>
      <c r="E52" s="8" t="s">
        <v>23</v>
      </c>
      <c r="F52" s="32" t="s">
        <v>24</v>
      </c>
      <c r="G52" s="33">
        <v>805</v>
      </c>
      <c r="H52" s="9" t="s">
        <v>20</v>
      </c>
    </row>
    <row r="53" spans="1:8" ht="12.75">
      <c r="A53" s="34">
        <v>41</v>
      </c>
      <c r="B53" s="34">
        <v>1</v>
      </c>
      <c r="C53" s="35" t="s">
        <v>134</v>
      </c>
      <c r="D53" s="36">
        <v>670688000</v>
      </c>
      <c r="E53" s="38" t="s">
        <v>41</v>
      </c>
      <c r="F53" s="38" t="s">
        <v>42</v>
      </c>
      <c r="G53" s="34" t="s">
        <v>281</v>
      </c>
      <c r="H53" s="34" t="s">
        <v>28</v>
      </c>
    </row>
    <row r="54" spans="1:8" ht="12.75">
      <c r="A54" s="9">
        <v>42</v>
      </c>
      <c r="B54" s="9">
        <v>2</v>
      </c>
      <c r="C54" s="8" t="s">
        <v>135</v>
      </c>
      <c r="D54" s="31" t="s">
        <v>225</v>
      </c>
      <c r="E54" s="8" t="s">
        <v>79</v>
      </c>
      <c r="F54" s="32" t="s">
        <v>226</v>
      </c>
      <c r="G54" s="33">
        <v>805</v>
      </c>
      <c r="H54" s="9" t="s">
        <v>20</v>
      </c>
    </row>
    <row r="55" spans="1:8" ht="12.75">
      <c r="A55" s="20">
        <v>43</v>
      </c>
      <c r="B55" s="20">
        <v>1</v>
      </c>
      <c r="C55" s="28" t="s">
        <v>136</v>
      </c>
      <c r="D55" s="29" t="s">
        <v>227</v>
      </c>
      <c r="E55" s="28" t="s">
        <v>80</v>
      </c>
      <c r="F55" s="30" t="s">
        <v>228</v>
      </c>
      <c r="G55" s="20">
        <v>805</v>
      </c>
      <c r="H55" s="20" t="s">
        <v>20</v>
      </c>
    </row>
    <row r="56" spans="1:8" ht="12.75">
      <c r="A56" s="9">
        <v>44</v>
      </c>
      <c r="B56" s="9">
        <v>1</v>
      </c>
      <c r="C56" s="8" t="s">
        <v>137</v>
      </c>
      <c r="D56" s="31" t="s">
        <v>229</v>
      </c>
      <c r="E56" s="8" t="s">
        <v>81</v>
      </c>
      <c r="F56" s="32" t="s">
        <v>230</v>
      </c>
      <c r="G56" s="33">
        <v>805</v>
      </c>
      <c r="H56" s="9" t="s">
        <v>20</v>
      </c>
    </row>
    <row r="57" spans="1:8" ht="12.75">
      <c r="A57" s="20">
        <v>45</v>
      </c>
      <c r="B57" s="20">
        <v>2</v>
      </c>
      <c r="C57" s="28" t="s">
        <v>138</v>
      </c>
      <c r="D57" s="29" t="s">
        <v>231</v>
      </c>
      <c r="E57" s="30" t="s">
        <v>29</v>
      </c>
      <c r="F57" s="30" t="s">
        <v>30</v>
      </c>
      <c r="G57" s="20" t="s">
        <v>282</v>
      </c>
      <c r="H57" s="20" t="s">
        <v>28</v>
      </c>
    </row>
    <row r="58" spans="1:8" ht="12.75">
      <c r="A58" s="9">
        <v>46</v>
      </c>
      <c r="B58" s="9">
        <v>1</v>
      </c>
      <c r="C58" s="8" t="s">
        <v>139</v>
      </c>
      <c r="D58" s="31" t="s">
        <v>232</v>
      </c>
      <c r="E58" s="8" t="s">
        <v>82</v>
      </c>
      <c r="F58" s="32" t="s">
        <v>233</v>
      </c>
      <c r="G58" s="9" t="s">
        <v>283</v>
      </c>
      <c r="H58" s="9" t="s">
        <v>28</v>
      </c>
    </row>
    <row r="59" spans="1:8" ht="12.75">
      <c r="A59" s="20">
        <v>47</v>
      </c>
      <c r="B59" s="20">
        <v>1</v>
      </c>
      <c r="C59" s="28" t="s">
        <v>140</v>
      </c>
      <c r="D59" s="29" t="s">
        <v>234</v>
      </c>
      <c r="E59" s="28" t="s">
        <v>83</v>
      </c>
      <c r="F59" s="30" t="s">
        <v>235</v>
      </c>
      <c r="G59" s="20">
        <v>805</v>
      </c>
      <c r="H59" s="20" t="s">
        <v>20</v>
      </c>
    </row>
    <row r="60" spans="1:8" ht="12.75">
      <c r="A60" s="9">
        <v>48</v>
      </c>
      <c r="B60" s="9">
        <v>4</v>
      </c>
      <c r="C60" s="8" t="s">
        <v>141</v>
      </c>
      <c r="D60" s="31" t="s">
        <v>236</v>
      </c>
      <c r="E60" s="8" t="s">
        <v>84</v>
      </c>
      <c r="F60" s="32" t="s">
        <v>237</v>
      </c>
      <c r="G60" s="33">
        <v>805</v>
      </c>
      <c r="H60" s="9" t="s">
        <v>20</v>
      </c>
    </row>
    <row r="61" spans="1:8" ht="12.75">
      <c r="A61" s="20">
        <v>49</v>
      </c>
      <c r="B61" s="20">
        <v>1</v>
      </c>
      <c r="C61" s="28" t="s">
        <v>142</v>
      </c>
      <c r="D61" s="29" t="s">
        <v>238</v>
      </c>
      <c r="E61" s="28" t="s">
        <v>85</v>
      </c>
      <c r="F61" s="30" t="s">
        <v>239</v>
      </c>
      <c r="G61" s="24" t="s">
        <v>259</v>
      </c>
      <c r="H61" s="20" t="s">
        <v>20</v>
      </c>
    </row>
    <row r="62" spans="1:8" ht="12.75">
      <c r="A62" s="9">
        <v>50</v>
      </c>
      <c r="B62" s="9">
        <v>1</v>
      </c>
      <c r="C62" s="8" t="s">
        <v>143</v>
      </c>
      <c r="D62" s="31" t="s">
        <v>240</v>
      </c>
      <c r="E62" s="8" t="s">
        <v>86</v>
      </c>
      <c r="F62" s="32" t="s">
        <v>241</v>
      </c>
      <c r="G62" s="33">
        <v>805</v>
      </c>
      <c r="H62" s="9" t="s">
        <v>20</v>
      </c>
    </row>
    <row r="63" spans="1:8" ht="12.75">
      <c r="A63" s="20">
        <v>51</v>
      </c>
      <c r="B63" s="20">
        <v>1</v>
      </c>
      <c r="C63" s="28" t="s">
        <v>144</v>
      </c>
      <c r="D63" s="29" t="s">
        <v>242</v>
      </c>
      <c r="E63" s="28" t="s">
        <v>87</v>
      </c>
      <c r="F63" s="30" t="s">
        <v>243</v>
      </c>
      <c r="G63" s="20" t="s">
        <v>284</v>
      </c>
      <c r="H63" s="24" t="s">
        <v>20</v>
      </c>
    </row>
    <row r="64" spans="1:8" ht="12.75">
      <c r="A64" s="9">
        <v>52</v>
      </c>
      <c r="B64" s="9">
        <v>6</v>
      </c>
      <c r="C64" s="32" t="s">
        <v>297</v>
      </c>
      <c r="D64" s="31" t="s">
        <v>244</v>
      </c>
      <c r="E64" s="8" t="s">
        <v>31</v>
      </c>
      <c r="F64" s="32" t="s">
        <v>32</v>
      </c>
      <c r="G64" s="9" t="s">
        <v>285</v>
      </c>
      <c r="H64" s="9" t="s">
        <v>28</v>
      </c>
    </row>
    <row r="65" spans="1:8" ht="12.75">
      <c r="A65" s="20">
        <v>53</v>
      </c>
      <c r="B65" s="20">
        <v>1</v>
      </c>
      <c r="C65" s="28" t="s">
        <v>146</v>
      </c>
      <c r="D65" s="29" t="s">
        <v>245</v>
      </c>
      <c r="E65" s="28" t="s">
        <v>88</v>
      </c>
      <c r="F65" s="30" t="s">
        <v>246</v>
      </c>
      <c r="G65" s="24" t="s">
        <v>263</v>
      </c>
      <c r="H65" s="20" t="s">
        <v>20</v>
      </c>
    </row>
    <row r="66" spans="1:8" ht="12.75">
      <c r="A66" s="9">
        <v>54</v>
      </c>
      <c r="B66" s="9">
        <v>1</v>
      </c>
      <c r="C66" s="8" t="s">
        <v>147</v>
      </c>
      <c r="D66" s="31" t="s">
        <v>247</v>
      </c>
      <c r="E66" s="8" t="s">
        <v>89</v>
      </c>
      <c r="F66" s="32" t="s">
        <v>248</v>
      </c>
      <c r="G66" s="33">
        <v>805</v>
      </c>
      <c r="H66" s="9" t="s">
        <v>20</v>
      </c>
    </row>
    <row r="67" spans="1:8" ht="12.75">
      <c r="A67" s="20">
        <v>55</v>
      </c>
      <c r="B67" s="20">
        <v>1</v>
      </c>
      <c r="C67" s="28" t="s">
        <v>148</v>
      </c>
      <c r="D67" s="29" t="s">
        <v>21</v>
      </c>
      <c r="E67" s="28" t="s">
        <v>22</v>
      </c>
      <c r="F67" s="30" t="s">
        <v>249</v>
      </c>
      <c r="G67" s="20">
        <v>1206</v>
      </c>
      <c r="H67" s="20" t="s">
        <v>20</v>
      </c>
    </row>
    <row r="68" spans="1:8" ht="12.75">
      <c r="A68" s="9">
        <v>56</v>
      </c>
      <c r="B68" s="9">
        <v>1</v>
      </c>
      <c r="C68" s="8" t="s">
        <v>149</v>
      </c>
      <c r="D68" s="31" t="s">
        <v>250</v>
      </c>
      <c r="E68" s="8" t="s">
        <v>90</v>
      </c>
      <c r="F68" s="32" t="s">
        <v>251</v>
      </c>
      <c r="G68" s="33">
        <v>805</v>
      </c>
      <c r="H68" s="9" t="s">
        <v>20</v>
      </c>
    </row>
    <row r="69" spans="1:8" ht="12.75">
      <c r="A69" s="20">
        <v>57</v>
      </c>
      <c r="B69" s="20">
        <v>1</v>
      </c>
      <c r="C69" s="28" t="s">
        <v>150</v>
      </c>
      <c r="D69" s="29" t="s">
        <v>252</v>
      </c>
      <c r="E69" s="28" t="s">
        <v>91</v>
      </c>
      <c r="F69" s="30" t="s">
        <v>253</v>
      </c>
      <c r="G69" s="20" t="s">
        <v>286</v>
      </c>
      <c r="H69" s="20" t="s">
        <v>27</v>
      </c>
    </row>
    <row r="70" spans="1:8" ht="12.75">
      <c r="A70" s="9">
        <v>58</v>
      </c>
      <c r="B70" s="9">
        <v>1</v>
      </c>
      <c r="C70" s="8" t="s">
        <v>151</v>
      </c>
      <c r="D70" s="31" t="s">
        <v>254</v>
      </c>
      <c r="E70" s="8" t="s">
        <v>92</v>
      </c>
      <c r="F70" s="32" t="s">
        <v>255</v>
      </c>
      <c r="G70" s="17" t="s">
        <v>272</v>
      </c>
      <c r="H70" s="17" t="s">
        <v>20</v>
      </c>
    </row>
    <row r="71" spans="1:8" ht="12.75">
      <c r="A71" s="20">
        <v>59</v>
      </c>
      <c r="B71" s="20">
        <v>2</v>
      </c>
      <c r="C71" s="28" t="s">
        <v>152</v>
      </c>
      <c r="D71" s="29" t="s">
        <v>256</v>
      </c>
      <c r="E71" s="28" t="s">
        <v>93</v>
      </c>
      <c r="F71" s="30" t="s">
        <v>257</v>
      </c>
      <c r="G71" s="20">
        <v>805</v>
      </c>
      <c r="H71" s="20" t="s">
        <v>20</v>
      </c>
    </row>
    <row r="72" ht="12.75">
      <c r="G72" s="2"/>
    </row>
    <row r="73" ht="12.75">
      <c r="G73" s="2"/>
    </row>
    <row r="74" ht="12.75">
      <c r="G74" s="2"/>
    </row>
    <row r="75" spans="3:7" ht="12.75">
      <c r="C75" s="14"/>
      <c r="G75" s="2"/>
    </row>
    <row r="76" spans="1:7" ht="12.75">
      <c r="A76" s="13"/>
      <c r="C76" s="14"/>
      <c r="G76" s="2"/>
    </row>
  </sheetData>
  <sheetProtection/>
  <mergeCells count="1">
    <mergeCell ref="E2:F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43" t="s">
        <v>287</v>
      </c>
      <c r="C1" s="43"/>
      <c r="D1" s="47"/>
      <c r="E1" s="47"/>
      <c r="F1" s="47"/>
    </row>
    <row r="2" spans="2:6" ht="12.75">
      <c r="B2" s="43" t="s">
        <v>288</v>
      </c>
      <c r="C2" s="43"/>
      <c r="D2" s="47"/>
      <c r="E2" s="47"/>
      <c r="F2" s="47"/>
    </row>
    <row r="3" spans="2:6" ht="12.75">
      <c r="B3" s="44"/>
      <c r="C3" s="44"/>
      <c r="D3" s="48"/>
      <c r="E3" s="48"/>
      <c r="F3" s="48"/>
    </row>
    <row r="4" spans="2:6" ht="52.5">
      <c r="B4" s="44" t="s">
        <v>289</v>
      </c>
      <c r="C4" s="44"/>
      <c r="D4" s="48"/>
      <c r="E4" s="48"/>
      <c r="F4" s="48"/>
    </row>
    <row r="5" spans="2:6" ht="12.75">
      <c r="B5" s="44"/>
      <c r="C5" s="44"/>
      <c r="D5" s="48"/>
      <c r="E5" s="48"/>
      <c r="F5" s="48"/>
    </row>
    <row r="6" spans="2:6" ht="12.75">
      <c r="B6" s="43" t="s">
        <v>290</v>
      </c>
      <c r="C6" s="43"/>
      <c r="D6" s="47"/>
      <c r="E6" s="47" t="s">
        <v>291</v>
      </c>
      <c r="F6" s="47" t="s">
        <v>292</v>
      </c>
    </row>
    <row r="7" spans="2:6" ht="13.5" thickBot="1">
      <c r="B7" s="44"/>
      <c r="C7" s="44"/>
      <c r="D7" s="48"/>
      <c r="E7" s="48"/>
      <c r="F7" s="48"/>
    </row>
    <row r="8" spans="2:6" ht="39.75" thickBot="1">
      <c r="B8" s="45" t="s">
        <v>293</v>
      </c>
      <c r="C8" s="46"/>
      <c r="D8" s="49"/>
      <c r="E8" s="49">
        <v>13</v>
      </c>
      <c r="F8" s="50" t="s">
        <v>294</v>
      </c>
    </row>
    <row r="9" spans="2:6" ht="12.75">
      <c r="B9" s="44"/>
      <c r="C9" s="44"/>
      <c r="D9" s="48"/>
      <c r="E9" s="48"/>
      <c r="F9" s="48"/>
    </row>
    <row r="10" spans="2:6" ht="12.75">
      <c r="B10" s="44"/>
      <c r="C10" s="44"/>
      <c r="D10" s="48"/>
      <c r="E10" s="48"/>
      <c r="F10" s="4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Institute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ECE</dc:creator>
  <cp:keywords/>
  <dc:description/>
  <cp:lastModifiedBy>Alex</cp:lastModifiedBy>
  <dcterms:created xsi:type="dcterms:W3CDTF">2011-06-14T03:05:01Z</dcterms:created>
  <dcterms:modified xsi:type="dcterms:W3CDTF">2015-09-27T04:47:37Z</dcterms:modified>
  <cp:category/>
  <cp:version/>
  <cp:contentType/>
  <cp:contentStatus/>
</cp:coreProperties>
</file>